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intendance\02 gestion\2 - gestion financière\Contrats - Marchés\5 - Marchés et contrats lycée\Denrée alimentaire Fruits et légumes frais - 2026 -2029 - XXX\Documents préparatoires\"/>
    </mc:Choice>
  </mc:AlternateContent>
  <xr:revisionPtr revIDLastSave="0" documentId="13_ncr:1_{7D0EBB53-5E18-4514-80F7-6CE6D3A5314D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2025" sheetId="2" r:id="rId1"/>
    <sheet name=" 2025 - initial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3" l="1"/>
  <c r="E55" i="3"/>
  <c r="E57" i="3" s="1"/>
  <c r="E54" i="3"/>
  <c r="G53" i="3"/>
  <c r="E53" i="3"/>
  <c r="E52" i="3"/>
  <c r="E51" i="3"/>
  <c r="J50" i="3"/>
  <c r="H50" i="3"/>
  <c r="E48" i="3"/>
  <c r="E47" i="3"/>
  <c r="E46" i="3"/>
  <c r="E45" i="3"/>
  <c r="E44" i="3"/>
  <c r="E43" i="3"/>
  <c r="E42" i="3"/>
  <c r="E41" i="3"/>
  <c r="J40" i="3"/>
  <c r="H40" i="3"/>
  <c r="E34" i="3"/>
  <c r="E35" i="3" s="1"/>
  <c r="G33" i="3"/>
  <c r="E33" i="3"/>
  <c r="E32" i="3"/>
  <c r="E31" i="3"/>
  <c r="E30" i="3"/>
  <c r="G29" i="3"/>
  <c r="E29" i="3"/>
  <c r="G28" i="3"/>
  <c r="E28" i="3"/>
  <c r="E27" i="3"/>
  <c r="H26" i="3"/>
  <c r="J26" i="3" s="1"/>
  <c r="E24" i="3"/>
  <c r="E23" i="3"/>
  <c r="E22" i="3"/>
  <c r="E21" i="3"/>
  <c r="E20" i="3"/>
  <c r="E19" i="3"/>
  <c r="E18" i="3"/>
  <c r="E17" i="3"/>
  <c r="M16" i="3"/>
  <c r="J16" i="3"/>
  <c r="H16" i="3"/>
  <c r="H58" i="3" s="1"/>
  <c r="E9" i="3"/>
  <c r="E9" i="2" l="1"/>
  <c r="E55" i="2"/>
  <c r="E56" i="2"/>
  <c r="E54" i="2"/>
  <c r="E53" i="2"/>
  <c r="E52" i="2"/>
  <c r="E51" i="2"/>
  <c r="E47" i="2"/>
  <c r="E46" i="2"/>
  <c r="E45" i="2"/>
  <c r="E44" i="2"/>
  <c r="E43" i="2"/>
  <c r="E42" i="2"/>
  <c r="E41" i="2"/>
  <c r="E34" i="2"/>
  <c r="E33" i="2"/>
  <c r="E32" i="2"/>
  <c r="E31" i="2"/>
  <c r="E30" i="2"/>
  <c r="E29" i="2"/>
  <c r="E28" i="2"/>
  <c r="E27" i="2"/>
  <c r="E23" i="2"/>
  <c r="E22" i="2"/>
  <c r="E21" i="2"/>
  <c r="E20" i="2"/>
  <c r="E19" i="2"/>
  <c r="E18" i="2"/>
  <c r="E17" i="2"/>
  <c r="E57" i="2" l="1"/>
  <c r="E48" i="2"/>
  <c r="E35" i="2"/>
  <c r="E24" i="2"/>
  <c r="H26" i="1"/>
  <c r="G29" i="1"/>
  <c r="G33" i="1"/>
  <c r="G28" i="1"/>
  <c r="H16" i="1"/>
  <c r="J16" i="1" s="1"/>
  <c r="J40" i="1"/>
  <c r="J26" i="1"/>
  <c r="H50" i="1" l="1"/>
  <c r="J50" i="1" s="1"/>
  <c r="E32" i="1"/>
  <c r="H40" i="1"/>
  <c r="E54" i="1"/>
  <c r="E55" i="1"/>
  <c r="E51" i="1"/>
  <c r="E53" i="1"/>
  <c r="E52" i="1"/>
  <c r="E33" i="1"/>
  <c r="E34" i="1"/>
  <c r="E28" i="1"/>
  <c r="E29" i="1"/>
  <c r="E31" i="1"/>
  <c r="E30" i="1"/>
  <c r="E47" i="1"/>
  <c r="E46" i="1"/>
  <c r="E45" i="1"/>
  <c r="E44" i="1"/>
  <c r="E43" i="1"/>
  <c r="E42" i="1"/>
  <c r="E41" i="1"/>
  <c r="E23" i="1"/>
  <c r="E21" i="1"/>
  <c r="E19" i="1"/>
  <c r="E17" i="1"/>
  <c r="E18" i="1"/>
  <c r="E20" i="1"/>
  <c r="E22" i="1"/>
  <c r="E27" i="1"/>
  <c r="E56" i="1" l="1"/>
  <c r="E24" i="1"/>
  <c r="E35" i="1"/>
  <c r="E48" i="1"/>
</calcChain>
</file>

<file path=xl/sharedStrings.xml><?xml version="1.0" encoding="utf-8"?>
<sst xmlns="http://schemas.openxmlformats.org/spreadsheetml/2006/main" count="294" uniqueCount="48">
  <si>
    <t>PU HT</t>
  </si>
  <si>
    <t>Unité de valeur</t>
  </si>
  <si>
    <t>Kg</t>
  </si>
  <si>
    <t>Avenue Christian Pineau</t>
  </si>
  <si>
    <t>52000 CHAUMONT</t>
  </si>
  <si>
    <r>
      <t>L</t>
    </r>
    <r>
      <rPr>
        <b/>
        <sz val="16"/>
        <color theme="1"/>
        <rFont val="Arial"/>
        <family val="2"/>
      </rPr>
      <t>ycée Charles de Gaulle</t>
    </r>
  </si>
  <si>
    <t>Prix issus de la mercuriale du fournisseur, mercuriale dont l'évolution suit celle de la cotation du marché de rungis</t>
  </si>
  <si>
    <r>
      <rPr>
        <b/>
        <sz val="11"/>
        <rFont val="Arial"/>
        <family val="2"/>
      </rPr>
      <t>Lot n°1</t>
    </r>
    <r>
      <rPr>
        <sz val="11"/>
        <rFont val="Arial"/>
        <family val="2"/>
      </rPr>
      <t xml:space="preserve"> - Fruits frais</t>
    </r>
  </si>
  <si>
    <r>
      <rPr>
        <b/>
        <sz val="11"/>
        <rFont val="Arial"/>
        <family val="2"/>
      </rPr>
      <t>Lot n°2</t>
    </r>
    <r>
      <rPr>
        <sz val="11"/>
        <rFont val="Arial"/>
        <family val="2"/>
      </rPr>
      <t xml:space="preserve"> - Légumes</t>
    </r>
  </si>
  <si>
    <t>Prix établis à partir de la mercuriale de la semaine 38 de 2021, jointe à l'offre.</t>
  </si>
  <si>
    <t>Fourniture de fruits et légumes frais</t>
  </si>
  <si>
    <t>Quantités</t>
  </si>
  <si>
    <t>Volume annuel estimé</t>
  </si>
  <si>
    <t>Montant HT</t>
  </si>
  <si>
    <t>Compléter le(s) tableau(x) en fonction du ou des lots au(x)quel(s) vous souhaitez répondre</t>
  </si>
  <si>
    <t>Bananes</t>
  </si>
  <si>
    <t>Clémentines</t>
  </si>
  <si>
    <t>Montant du Lot n°1</t>
  </si>
  <si>
    <t>Poires</t>
  </si>
  <si>
    <t>Kiwis</t>
  </si>
  <si>
    <t>Ananas</t>
  </si>
  <si>
    <t>pièces</t>
  </si>
  <si>
    <t>Pommes</t>
  </si>
  <si>
    <t>Montant du Lot n°2</t>
  </si>
  <si>
    <t>Montant du Lot n°3</t>
  </si>
  <si>
    <t>Montant du Lot n°4</t>
  </si>
  <si>
    <t>Carottes</t>
  </si>
  <si>
    <t>Salades vertes</t>
  </si>
  <si>
    <t>Tomates</t>
  </si>
  <si>
    <t>Céleris</t>
  </si>
  <si>
    <t>Concombres</t>
  </si>
  <si>
    <t>Aubergines</t>
  </si>
  <si>
    <t>Oignons</t>
  </si>
  <si>
    <t>Courgettes</t>
  </si>
  <si>
    <t>Raisins</t>
  </si>
  <si>
    <t>Pièces</t>
  </si>
  <si>
    <t>Salades mâches</t>
  </si>
  <si>
    <r>
      <rPr>
        <b/>
        <sz val="11"/>
        <rFont val="Arial"/>
        <family val="2"/>
      </rPr>
      <t>Lot n°3</t>
    </r>
    <r>
      <rPr>
        <sz val="11"/>
        <rFont val="Arial"/>
        <family val="2"/>
      </rPr>
      <t xml:space="preserve"> - Fruits frais issus de l'agriculture biologique, 
circuits labellisés</t>
    </r>
  </si>
  <si>
    <r>
      <rPr>
        <b/>
        <sz val="11"/>
        <rFont val="Arial"/>
        <family val="2"/>
      </rPr>
      <t>Lot n°4</t>
    </r>
    <r>
      <rPr>
        <sz val="11"/>
        <rFont val="Arial"/>
        <family val="2"/>
      </rPr>
      <t xml:space="preserve"> - Légumes frais issus de l'agriculture biologique, 
circuits labellisés</t>
    </r>
  </si>
  <si>
    <r>
      <t xml:space="preserve">Lot n°4 - </t>
    </r>
    <r>
      <rPr>
        <sz val="12"/>
        <color rgb="FFFF0000"/>
        <rFont val="Arial"/>
        <family val="2"/>
      </rPr>
      <t>Légumes frais issus de l'agriculture biologique, circuits labellisés</t>
    </r>
  </si>
  <si>
    <r>
      <t>Lot n°3 -</t>
    </r>
    <r>
      <rPr>
        <sz val="12"/>
        <color theme="9"/>
        <rFont val="Arial"/>
        <family val="2"/>
      </rPr>
      <t xml:space="preserve"> Fruits frais issus de 
l'agriculture biologique, circuits labellisés</t>
    </r>
  </si>
  <si>
    <r>
      <t xml:space="preserve">Lot n°1 - </t>
    </r>
    <r>
      <rPr>
        <sz val="12"/>
        <color theme="9"/>
        <rFont val="Arial"/>
        <family val="2"/>
      </rPr>
      <t>Fruits frais</t>
    </r>
  </si>
  <si>
    <r>
      <t xml:space="preserve">Lot n°2 - </t>
    </r>
    <r>
      <rPr>
        <sz val="13"/>
        <color theme="9"/>
        <rFont val="Arial"/>
        <family val="2"/>
      </rPr>
      <t>Légumes</t>
    </r>
  </si>
  <si>
    <t>Prix établis à partir de la mercuriale de la semaine 48 de 2025, pour les fruits jointe à l'offre.</t>
  </si>
  <si>
    <t>Prix établis à partir de la mercuriale de la semaine 17 de 2025, pour les légumes jointe à l'offre.</t>
  </si>
  <si>
    <r>
      <t xml:space="preserve">Lot n°1 - </t>
    </r>
    <r>
      <rPr>
        <sz val="12"/>
        <color theme="7" tint="-0.499984740745262"/>
        <rFont val="Arial"/>
        <family val="2"/>
      </rPr>
      <t>Fruits frais</t>
    </r>
  </si>
  <si>
    <r>
      <t xml:space="preserve">Lot n°2 - </t>
    </r>
    <r>
      <rPr>
        <sz val="13"/>
        <color theme="7" tint="-0.499984740745262"/>
        <rFont val="Arial"/>
        <family val="2"/>
      </rPr>
      <t>Légumes</t>
    </r>
  </si>
  <si>
    <r>
      <t xml:space="preserve">Lot n°4 - </t>
    </r>
    <r>
      <rPr>
        <sz val="12"/>
        <color theme="9"/>
        <rFont val="Arial"/>
        <family val="2"/>
      </rPr>
      <t>Légumes frais issus de l'agriculture biologique, circuits labellisés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</si>
</sst>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9"/>
      <name val="Arial"/>
      <family val="2"/>
    </font>
    <font>
      <sz val="12"/>
      <color theme="9"/>
      <name val="Arial"/>
      <family val="2"/>
    </font>
    <font>
      <b/>
      <sz val="11"/>
      <color theme="9"/>
      <name val="Arial"/>
      <family val="2"/>
    </font>
    <font>
      <sz val="11"/>
      <color theme="9"/>
      <name val="Arial"/>
      <family val="2"/>
    </font>
    <font>
      <b/>
      <sz val="13"/>
      <color theme="9"/>
      <name val="Arial"/>
      <family val="2"/>
    </font>
    <font>
      <sz val="13"/>
      <color theme="9"/>
      <name val="Arial"/>
      <family val="2"/>
    </font>
    <font>
      <b/>
      <sz val="12"/>
      <color theme="7" tint="-0.499984740745262"/>
      <name val="Arial"/>
      <family val="2"/>
    </font>
    <font>
      <sz val="12"/>
      <color theme="7" tint="-0.499984740745262"/>
      <name val="Arial"/>
      <family val="2"/>
    </font>
    <font>
      <b/>
      <sz val="11"/>
      <color theme="7" tint="-0.499984740745262"/>
      <name val="Arial"/>
      <family val="2"/>
    </font>
    <font>
      <sz val="11"/>
      <color theme="7" tint="-0.499984740745262"/>
      <name val="Arial"/>
      <family val="2"/>
    </font>
    <font>
      <b/>
      <sz val="13"/>
      <color theme="7" tint="-0.499984740745262"/>
      <name val="Arial"/>
      <family val="2"/>
    </font>
    <font>
      <sz val="13"/>
      <color theme="7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3" fontId="1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0" borderId="5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7" xfId="0" applyFont="1" applyBorder="1" applyAlignment="1">
      <alignment horizontal="right" vertical="center" wrapText="1"/>
    </xf>
    <xf numFmtId="164" fontId="22" fillId="0" borderId="1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3" fontId="2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78CA-7005-4049-80F5-2B1C79E1123C}">
  <dimension ref="A1:E62"/>
  <sheetViews>
    <sheetView tabSelected="1" workbookViewId="0">
      <selection activeCell="E61" sqref="E61"/>
    </sheetView>
  </sheetViews>
  <sheetFormatPr baseColWidth="10" defaultColWidth="9.140625" defaultRowHeight="14.25" x14ac:dyDescent="0.25"/>
  <cols>
    <col min="1" max="1" width="41.7109375" style="14" customWidth="1"/>
    <col min="2" max="2" width="10.7109375" style="14" customWidth="1"/>
    <col min="3" max="4" width="11.85546875" style="14" customWidth="1"/>
    <col min="5" max="5" width="17.85546875" style="14" customWidth="1"/>
    <col min="6" max="16384" width="9.140625" style="14"/>
  </cols>
  <sheetData>
    <row r="1" spans="1:5" ht="20.25" x14ac:dyDescent="0.25">
      <c r="A1" s="13" t="s">
        <v>5</v>
      </c>
    </row>
    <row r="2" spans="1:5" ht="15" x14ac:dyDescent="0.25">
      <c r="A2" s="15" t="s">
        <v>3</v>
      </c>
    </row>
    <row r="3" spans="1:5" ht="15" x14ac:dyDescent="0.25">
      <c r="A3" s="15" t="s">
        <v>4</v>
      </c>
    </row>
    <row r="6" spans="1:5" ht="20.25" x14ac:dyDescent="0.25">
      <c r="A6" s="63" t="s">
        <v>10</v>
      </c>
      <c r="B6" s="63"/>
      <c r="C6" s="63"/>
      <c r="D6" s="63"/>
      <c r="E6" s="63"/>
    </row>
    <row r="7" spans="1:5" ht="20.25" x14ac:dyDescent="0.25">
      <c r="A7" s="53"/>
      <c r="B7" s="53"/>
      <c r="C7" s="53"/>
      <c r="D7" s="53"/>
      <c r="E7" s="53"/>
    </row>
    <row r="8" spans="1:5" s="2" customFormat="1" ht="31.5" customHeight="1" x14ac:dyDescent="0.25">
      <c r="A8" s="64" t="s">
        <v>12</v>
      </c>
      <c r="B8" s="64"/>
      <c r="C8" s="65"/>
      <c r="D8" s="3" t="s">
        <v>1</v>
      </c>
      <c r="E8" s="4" t="s">
        <v>11</v>
      </c>
    </row>
    <row r="9" spans="1:5" ht="27.95" customHeight="1" x14ac:dyDescent="0.25">
      <c r="A9" s="66" t="s">
        <v>7</v>
      </c>
      <c r="B9" s="66"/>
      <c r="C9" s="66"/>
      <c r="D9" s="10" t="s">
        <v>2</v>
      </c>
      <c r="E9" s="5">
        <f>3100-900</f>
        <v>2200</v>
      </c>
    </row>
    <row r="10" spans="1:5" ht="27.95" customHeight="1" x14ac:dyDescent="0.25">
      <c r="A10" s="66" t="s">
        <v>8</v>
      </c>
      <c r="B10" s="66"/>
      <c r="C10" s="66"/>
      <c r="D10" s="10" t="s">
        <v>2</v>
      </c>
      <c r="E10" s="6">
        <v>2800</v>
      </c>
    </row>
    <row r="11" spans="1:5" ht="31.5" customHeight="1" x14ac:dyDescent="0.25">
      <c r="A11" s="67" t="s">
        <v>37</v>
      </c>
      <c r="B11" s="67"/>
      <c r="C11" s="67"/>
      <c r="D11" s="10" t="s">
        <v>2</v>
      </c>
      <c r="E11" s="5">
        <v>1900</v>
      </c>
    </row>
    <row r="12" spans="1:5" ht="31.5" customHeight="1" x14ac:dyDescent="0.25">
      <c r="A12" s="67" t="s">
        <v>38</v>
      </c>
      <c r="B12" s="67"/>
      <c r="C12" s="67"/>
      <c r="D12" s="10" t="s">
        <v>2</v>
      </c>
      <c r="E12" s="6">
        <v>2000</v>
      </c>
    </row>
    <row r="13" spans="1:5" ht="16.5" customHeight="1" x14ac:dyDescent="0.25">
      <c r="A13" s="53"/>
      <c r="B13" s="53"/>
      <c r="C13" s="53"/>
      <c r="D13" s="53"/>
      <c r="E13" s="53"/>
    </row>
    <row r="14" spans="1:5" ht="20.25" x14ac:dyDescent="0.25">
      <c r="A14" s="17" t="s">
        <v>14</v>
      </c>
      <c r="B14" s="53"/>
      <c r="C14" s="53"/>
      <c r="D14" s="53"/>
      <c r="E14" s="53"/>
    </row>
    <row r="15" spans="1:5" ht="20.25" customHeight="1" x14ac:dyDescent="0.25">
      <c r="A15" s="1"/>
      <c r="B15" s="1"/>
      <c r="C15" s="1"/>
      <c r="D15" s="1"/>
      <c r="E15" s="18"/>
    </row>
    <row r="16" spans="1:5" s="2" customFormat="1" ht="35.25" customHeight="1" x14ac:dyDescent="0.25">
      <c r="A16" s="68" t="s">
        <v>45</v>
      </c>
      <c r="B16" s="69" t="s">
        <v>1</v>
      </c>
      <c r="C16" s="70" t="s">
        <v>11</v>
      </c>
      <c r="D16" s="70" t="s">
        <v>0</v>
      </c>
      <c r="E16" s="70" t="s">
        <v>13</v>
      </c>
    </row>
    <row r="17" spans="1:5" ht="21.95" customHeight="1" x14ac:dyDescent="0.25">
      <c r="A17" s="71" t="s">
        <v>20</v>
      </c>
      <c r="B17" s="72" t="s">
        <v>21</v>
      </c>
      <c r="C17" s="73">
        <v>20</v>
      </c>
      <c r="D17" s="73"/>
      <c r="E17" s="74">
        <f>D17*C17</f>
        <v>0</v>
      </c>
    </row>
    <row r="18" spans="1:5" ht="21.95" customHeight="1" x14ac:dyDescent="0.25">
      <c r="A18" s="75" t="s">
        <v>15</v>
      </c>
      <c r="B18" s="72" t="s">
        <v>2</v>
      </c>
      <c r="C18" s="73">
        <v>130</v>
      </c>
      <c r="D18" s="73"/>
      <c r="E18" s="74">
        <f t="shared" ref="E18:E21" si="0">D18*C18</f>
        <v>0</v>
      </c>
    </row>
    <row r="19" spans="1:5" ht="21.95" customHeight="1" x14ac:dyDescent="0.25">
      <c r="A19" s="71" t="s">
        <v>16</v>
      </c>
      <c r="B19" s="72" t="s">
        <v>2</v>
      </c>
      <c r="C19" s="73">
        <v>250</v>
      </c>
      <c r="D19" s="73"/>
      <c r="E19" s="74">
        <f t="shared" si="0"/>
        <v>0</v>
      </c>
    </row>
    <row r="20" spans="1:5" ht="21.95" customHeight="1" x14ac:dyDescent="0.25">
      <c r="A20" s="76" t="s">
        <v>19</v>
      </c>
      <c r="B20" s="72" t="s">
        <v>2</v>
      </c>
      <c r="C20" s="73">
        <v>860</v>
      </c>
      <c r="D20" s="73"/>
      <c r="E20" s="74">
        <f t="shared" si="0"/>
        <v>0</v>
      </c>
    </row>
    <row r="21" spans="1:5" ht="21.95" customHeight="1" x14ac:dyDescent="0.25">
      <c r="A21" s="76" t="s">
        <v>18</v>
      </c>
      <c r="B21" s="72" t="s">
        <v>2</v>
      </c>
      <c r="C21" s="73">
        <v>48</v>
      </c>
      <c r="D21" s="73"/>
      <c r="E21" s="74">
        <f t="shared" si="0"/>
        <v>0</v>
      </c>
    </row>
    <row r="22" spans="1:5" ht="21.95" customHeight="1" x14ac:dyDescent="0.25">
      <c r="A22" s="77" t="s">
        <v>22</v>
      </c>
      <c r="B22" s="72" t="s">
        <v>2</v>
      </c>
      <c r="C22" s="73">
        <v>246</v>
      </c>
      <c r="D22" s="73"/>
      <c r="E22" s="74">
        <f>D22*C22</f>
        <v>0</v>
      </c>
    </row>
    <row r="23" spans="1:5" ht="21.95" customHeight="1" x14ac:dyDescent="0.25">
      <c r="A23" s="77" t="s">
        <v>34</v>
      </c>
      <c r="B23" s="72" t="s">
        <v>2</v>
      </c>
      <c r="C23" s="73">
        <v>75</v>
      </c>
      <c r="D23" s="73"/>
      <c r="E23" s="74">
        <f>D23*C23</f>
        <v>0</v>
      </c>
    </row>
    <row r="24" spans="1:5" ht="28.5" customHeight="1" x14ac:dyDescent="0.25">
      <c r="A24" s="78" t="s">
        <v>17</v>
      </c>
      <c r="B24" s="79"/>
      <c r="C24" s="79"/>
      <c r="D24" s="80"/>
      <c r="E24" s="81">
        <f>SUM(E16:E23)</f>
        <v>0</v>
      </c>
    </row>
    <row r="25" spans="1:5" x14ac:dyDescent="0.25">
      <c r="A25" s="82"/>
      <c r="B25" s="82"/>
      <c r="C25" s="82"/>
      <c r="D25" s="82"/>
      <c r="E25" s="82"/>
    </row>
    <row r="26" spans="1:5" s="2" customFormat="1" ht="36" customHeight="1" x14ac:dyDescent="0.25">
      <c r="A26" s="83" t="s">
        <v>46</v>
      </c>
      <c r="B26" s="69" t="s">
        <v>1</v>
      </c>
      <c r="C26" s="70" t="s">
        <v>11</v>
      </c>
      <c r="D26" s="70" t="s">
        <v>0</v>
      </c>
      <c r="E26" s="70" t="s">
        <v>13</v>
      </c>
    </row>
    <row r="27" spans="1:5" ht="21.95" customHeight="1" x14ac:dyDescent="0.25">
      <c r="A27" s="84" t="s">
        <v>26</v>
      </c>
      <c r="B27" s="72" t="s">
        <v>2</v>
      </c>
      <c r="C27" s="73">
        <v>347</v>
      </c>
      <c r="D27" s="73"/>
      <c r="E27" s="74">
        <f t="shared" ref="E27:E34" si="1">D27*C27</f>
        <v>0</v>
      </c>
    </row>
    <row r="28" spans="1:5" ht="21.95" customHeight="1" x14ac:dyDescent="0.25">
      <c r="A28" s="77" t="s">
        <v>29</v>
      </c>
      <c r="B28" s="72" t="s">
        <v>35</v>
      </c>
      <c r="C28" s="73">
        <v>210</v>
      </c>
      <c r="D28" s="73"/>
      <c r="E28" s="74">
        <f t="shared" si="1"/>
        <v>0</v>
      </c>
    </row>
    <row r="29" spans="1:5" ht="21.95" customHeight="1" x14ac:dyDescent="0.25">
      <c r="A29" s="77" t="s">
        <v>30</v>
      </c>
      <c r="B29" s="72" t="s">
        <v>35</v>
      </c>
      <c r="C29" s="73">
        <v>220</v>
      </c>
      <c r="D29" s="73"/>
      <c r="E29" s="74">
        <f t="shared" si="1"/>
        <v>0</v>
      </c>
    </row>
    <row r="30" spans="1:5" ht="21.95" customHeight="1" x14ac:dyDescent="0.25">
      <c r="A30" s="77" t="s">
        <v>33</v>
      </c>
      <c r="B30" s="72" t="s">
        <v>2</v>
      </c>
      <c r="C30" s="73">
        <v>365</v>
      </c>
      <c r="D30" s="73"/>
      <c r="E30" s="74">
        <f t="shared" si="1"/>
        <v>0</v>
      </c>
    </row>
    <row r="31" spans="1:5" ht="21.95" customHeight="1" x14ac:dyDescent="0.25">
      <c r="A31" s="77" t="s">
        <v>32</v>
      </c>
      <c r="B31" s="72" t="s">
        <v>2</v>
      </c>
      <c r="C31" s="73">
        <v>230</v>
      </c>
      <c r="D31" s="73"/>
      <c r="E31" s="74">
        <f t="shared" si="1"/>
        <v>0</v>
      </c>
    </row>
    <row r="32" spans="1:5" ht="21.95" customHeight="1" x14ac:dyDescent="0.25">
      <c r="A32" s="77" t="s">
        <v>36</v>
      </c>
      <c r="B32" s="72" t="s">
        <v>2</v>
      </c>
      <c r="C32" s="73">
        <v>33</v>
      </c>
      <c r="D32" s="73"/>
      <c r="E32" s="74">
        <f t="shared" si="1"/>
        <v>0</v>
      </c>
    </row>
    <row r="33" spans="1:5" ht="21.95" customHeight="1" x14ac:dyDescent="0.25">
      <c r="A33" s="77" t="s">
        <v>27</v>
      </c>
      <c r="B33" s="72" t="s">
        <v>35</v>
      </c>
      <c r="C33" s="73">
        <v>700</v>
      </c>
      <c r="D33" s="73"/>
      <c r="E33" s="74">
        <f t="shared" si="1"/>
        <v>0</v>
      </c>
    </row>
    <row r="34" spans="1:5" ht="21.95" customHeight="1" x14ac:dyDescent="0.25">
      <c r="A34" s="85" t="s">
        <v>28</v>
      </c>
      <c r="B34" s="72" t="s">
        <v>2</v>
      </c>
      <c r="C34" s="86">
        <v>800</v>
      </c>
      <c r="D34" s="86"/>
      <c r="E34" s="74">
        <f t="shared" si="1"/>
        <v>0</v>
      </c>
    </row>
    <row r="35" spans="1:5" ht="28.5" customHeight="1" x14ac:dyDescent="0.25">
      <c r="A35" s="78" t="s">
        <v>23</v>
      </c>
      <c r="B35" s="79"/>
      <c r="C35" s="79"/>
      <c r="D35" s="80"/>
      <c r="E35" s="81">
        <f>SUM(E26:E34)</f>
        <v>0</v>
      </c>
    </row>
    <row r="40" spans="1:5" s="2" customFormat="1" ht="36" customHeight="1" x14ac:dyDescent="0.25">
      <c r="A40" s="33" t="s">
        <v>40</v>
      </c>
      <c r="B40" s="34" t="s">
        <v>1</v>
      </c>
      <c r="C40" s="35" t="s">
        <v>11</v>
      </c>
      <c r="D40" s="35" t="s">
        <v>0</v>
      </c>
      <c r="E40" s="35" t="s">
        <v>13</v>
      </c>
    </row>
    <row r="41" spans="1:5" ht="21.95" customHeight="1" x14ac:dyDescent="0.25">
      <c r="A41" s="38" t="s">
        <v>20</v>
      </c>
      <c r="B41" s="39" t="s">
        <v>21</v>
      </c>
      <c r="C41" s="40">
        <v>20</v>
      </c>
      <c r="D41" s="40"/>
      <c r="E41" s="41">
        <f>D41*C41</f>
        <v>0</v>
      </c>
    </row>
    <row r="42" spans="1:5" ht="21.95" customHeight="1" x14ac:dyDescent="0.25">
      <c r="A42" s="43" t="s">
        <v>15</v>
      </c>
      <c r="B42" s="39" t="s">
        <v>2</v>
      </c>
      <c r="C42" s="40">
        <v>440</v>
      </c>
      <c r="D42" s="40"/>
      <c r="E42" s="41">
        <f t="shared" ref="E42:E45" si="2">D42*C42</f>
        <v>0</v>
      </c>
    </row>
    <row r="43" spans="1:5" ht="21.95" customHeight="1" x14ac:dyDescent="0.25">
      <c r="A43" s="38" t="s">
        <v>16</v>
      </c>
      <c r="B43" s="39" t="s">
        <v>2</v>
      </c>
      <c r="C43" s="40">
        <v>600</v>
      </c>
      <c r="D43" s="40"/>
      <c r="E43" s="41">
        <f t="shared" si="2"/>
        <v>0</v>
      </c>
    </row>
    <row r="44" spans="1:5" ht="21.95" customHeight="1" x14ac:dyDescent="0.25">
      <c r="A44" s="44" t="s">
        <v>19</v>
      </c>
      <c r="B44" s="39" t="s">
        <v>2</v>
      </c>
      <c r="C44" s="40">
        <v>150</v>
      </c>
      <c r="D44" s="40"/>
      <c r="E44" s="41">
        <f t="shared" si="2"/>
        <v>0</v>
      </c>
    </row>
    <row r="45" spans="1:5" ht="21.95" customHeight="1" x14ac:dyDescent="0.25">
      <c r="A45" s="44" t="s">
        <v>18</v>
      </c>
      <c r="B45" s="39" t="s">
        <v>2</v>
      </c>
      <c r="C45" s="40">
        <v>22</v>
      </c>
      <c r="D45" s="40"/>
      <c r="E45" s="41">
        <f t="shared" si="2"/>
        <v>0</v>
      </c>
    </row>
    <row r="46" spans="1:5" ht="21.95" customHeight="1" x14ac:dyDescent="0.25">
      <c r="A46" s="45" t="s">
        <v>22</v>
      </c>
      <c r="B46" s="39" t="s">
        <v>2</v>
      </c>
      <c r="C46" s="40">
        <v>600</v>
      </c>
      <c r="D46" s="40"/>
      <c r="E46" s="41">
        <f>D46*C46</f>
        <v>0</v>
      </c>
    </row>
    <row r="47" spans="1:5" ht="21.95" customHeight="1" x14ac:dyDescent="0.25">
      <c r="A47" s="45" t="s">
        <v>34</v>
      </c>
      <c r="B47" s="39" t="s">
        <v>2</v>
      </c>
      <c r="C47" s="40">
        <v>31</v>
      </c>
      <c r="D47" s="40"/>
      <c r="E47" s="41">
        <f>D47*C47</f>
        <v>0</v>
      </c>
    </row>
    <row r="48" spans="1:5" ht="27.75" customHeight="1" x14ac:dyDescent="0.25">
      <c r="A48" s="56" t="s">
        <v>24</v>
      </c>
      <c r="B48" s="57"/>
      <c r="C48" s="57"/>
      <c r="D48" s="58"/>
      <c r="E48" s="46">
        <f>SUM(E40:E47)</f>
        <v>0</v>
      </c>
    </row>
    <row r="50" spans="1:5" s="2" customFormat="1" ht="36" customHeight="1" x14ac:dyDescent="0.25">
      <c r="A50" s="33" t="s">
        <v>47</v>
      </c>
      <c r="B50" s="34" t="s">
        <v>1</v>
      </c>
      <c r="C50" s="35" t="s">
        <v>11</v>
      </c>
      <c r="D50" s="35" t="s">
        <v>0</v>
      </c>
      <c r="E50" s="35" t="s">
        <v>13</v>
      </c>
    </row>
    <row r="51" spans="1:5" ht="21.95" customHeight="1" x14ac:dyDescent="0.25">
      <c r="A51" s="50" t="s">
        <v>31</v>
      </c>
      <c r="B51" s="39" t="s">
        <v>2</v>
      </c>
      <c r="C51" s="40">
        <v>100</v>
      </c>
      <c r="D51" s="40"/>
      <c r="E51" s="41">
        <f t="shared" ref="E51:E56" si="3">D51*C51</f>
        <v>0</v>
      </c>
    </row>
    <row r="52" spans="1:5" ht="21.95" customHeight="1" x14ac:dyDescent="0.25">
      <c r="A52" s="45" t="s">
        <v>26</v>
      </c>
      <c r="B52" s="39" t="s">
        <v>2</v>
      </c>
      <c r="C52" s="40">
        <v>450</v>
      </c>
      <c r="D52" s="40"/>
      <c r="E52" s="41">
        <f t="shared" si="3"/>
        <v>0</v>
      </c>
    </row>
    <row r="53" spans="1:5" ht="21.95" customHeight="1" x14ac:dyDescent="0.25">
      <c r="A53" s="45" t="s">
        <v>30</v>
      </c>
      <c r="B53" s="39" t="s">
        <v>35</v>
      </c>
      <c r="C53" s="40">
        <v>1000</v>
      </c>
      <c r="D53" s="40"/>
      <c r="E53" s="41">
        <f t="shared" si="3"/>
        <v>0</v>
      </c>
    </row>
    <row r="54" spans="1:5" ht="21.95" customHeight="1" x14ac:dyDescent="0.25">
      <c r="A54" s="45" t="s">
        <v>33</v>
      </c>
      <c r="B54" s="39" t="s">
        <v>2</v>
      </c>
      <c r="C54" s="40">
        <v>560</v>
      </c>
      <c r="D54" s="40"/>
      <c r="E54" s="41">
        <f t="shared" si="3"/>
        <v>0</v>
      </c>
    </row>
    <row r="55" spans="1:5" ht="21.95" customHeight="1" x14ac:dyDescent="0.25">
      <c r="A55" s="45" t="s">
        <v>28</v>
      </c>
      <c r="B55" s="39" t="s">
        <v>2</v>
      </c>
      <c r="C55" s="40">
        <v>440</v>
      </c>
      <c r="D55" s="40"/>
      <c r="E55" s="41">
        <f t="shared" si="3"/>
        <v>0</v>
      </c>
    </row>
    <row r="56" spans="1:5" ht="21.95" customHeight="1" x14ac:dyDescent="0.25">
      <c r="A56" s="51" t="s">
        <v>32</v>
      </c>
      <c r="B56" s="39" t="s">
        <v>2</v>
      </c>
      <c r="C56" s="52">
        <v>200</v>
      </c>
      <c r="D56" s="52"/>
      <c r="E56" s="41">
        <f t="shared" si="3"/>
        <v>0</v>
      </c>
    </row>
    <row r="57" spans="1:5" ht="28.5" customHeight="1" x14ac:dyDescent="0.25">
      <c r="A57" s="56" t="s">
        <v>25</v>
      </c>
      <c r="B57" s="57"/>
      <c r="C57" s="57"/>
      <c r="D57" s="58"/>
      <c r="E57" s="46">
        <f>SUM(E50:E56)</f>
        <v>0</v>
      </c>
    </row>
    <row r="58" spans="1:5" ht="36" customHeight="1" x14ac:dyDescent="0.25">
      <c r="A58" s="20"/>
      <c r="B58" s="8"/>
      <c r="C58" s="7"/>
      <c r="D58" s="7"/>
      <c r="E58" s="9"/>
    </row>
    <row r="59" spans="1:5" ht="36" customHeight="1" x14ac:dyDescent="0.25">
      <c r="A59" s="62" t="s">
        <v>6</v>
      </c>
      <c r="B59" s="62"/>
      <c r="C59" s="62"/>
      <c r="D59" s="62"/>
      <c r="E59" s="62"/>
    </row>
    <row r="60" spans="1:5" ht="1.5" customHeight="1" x14ac:dyDescent="0.25"/>
    <row r="61" spans="1:5" ht="32.25" customHeight="1" x14ac:dyDescent="0.25">
      <c r="A61" s="21" t="s">
        <v>43</v>
      </c>
    </row>
    <row r="62" spans="1:5" ht="32.25" customHeight="1" x14ac:dyDescent="0.25">
      <c r="A62" s="21" t="s">
        <v>44</v>
      </c>
    </row>
  </sheetData>
  <mergeCells count="11">
    <mergeCell ref="A12:C12"/>
    <mergeCell ref="A6:E6"/>
    <mergeCell ref="A8:C8"/>
    <mergeCell ref="A9:C9"/>
    <mergeCell ref="A10:C10"/>
    <mergeCell ref="A11:C11"/>
    <mergeCell ref="A24:D24"/>
    <mergeCell ref="A35:D35"/>
    <mergeCell ref="A48:D48"/>
    <mergeCell ref="A57:D57"/>
    <mergeCell ref="A59:E59"/>
  </mergeCells>
  <pageMargins left="0.70866141732283472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45AF-0263-47BC-AC7F-D46647183252}">
  <dimension ref="A1:M62"/>
  <sheetViews>
    <sheetView workbookViewId="0">
      <selection activeCell="K23" sqref="K23"/>
    </sheetView>
  </sheetViews>
  <sheetFormatPr baseColWidth="10" defaultColWidth="9.140625" defaultRowHeight="14.25" x14ac:dyDescent="0.25"/>
  <cols>
    <col min="1" max="1" width="41.7109375" style="14" customWidth="1"/>
    <col min="2" max="2" width="10.7109375" style="14" customWidth="1"/>
    <col min="3" max="4" width="11.85546875" style="14" customWidth="1"/>
    <col min="5" max="5" width="17.85546875" style="14" customWidth="1"/>
    <col min="6" max="16384" width="9.140625" style="14"/>
  </cols>
  <sheetData>
    <row r="1" spans="1:13" ht="20.25" x14ac:dyDescent="0.25">
      <c r="A1" s="13" t="s">
        <v>5</v>
      </c>
    </row>
    <row r="2" spans="1:13" ht="15" x14ac:dyDescent="0.25">
      <c r="A2" s="15" t="s">
        <v>3</v>
      </c>
    </row>
    <row r="3" spans="1:13" ht="15" x14ac:dyDescent="0.25">
      <c r="A3" s="15" t="s">
        <v>4</v>
      </c>
    </row>
    <row r="6" spans="1:13" ht="20.25" x14ac:dyDescent="0.25">
      <c r="A6" s="63" t="s">
        <v>10</v>
      </c>
      <c r="B6" s="63"/>
      <c r="C6" s="63"/>
      <c r="D6" s="63"/>
      <c r="E6" s="63"/>
    </row>
    <row r="7" spans="1:13" ht="20.25" x14ac:dyDescent="0.25">
      <c r="A7" s="54"/>
      <c r="B7" s="54"/>
      <c r="C7" s="54"/>
      <c r="D7" s="54"/>
      <c r="E7" s="54"/>
    </row>
    <row r="8" spans="1:13" s="2" customFormat="1" ht="31.5" customHeight="1" x14ac:dyDescent="0.25">
      <c r="A8" s="64" t="s">
        <v>12</v>
      </c>
      <c r="B8" s="64"/>
      <c r="C8" s="65"/>
      <c r="D8" s="3" t="s">
        <v>1</v>
      </c>
      <c r="E8" s="4" t="s">
        <v>11</v>
      </c>
    </row>
    <row r="9" spans="1:13" ht="27.95" customHeight="1" x14ac:dyDescent="0.25">
      <c r="A9" s="66" t="s">
        <v>7</v>
      </c>
      <c r="B9" s="66"/>
      <c r="C9" s="66"/>
      <c r="D9" s="10" t="s">
        <v>2</v>
      </c>
      <c r="E9" s="5">
        <f>3100-900</f>
        <v>2200</v>
      </c>
    </row>
    <row r="10" spans="1:13" ht="27.95" customHeight="1" x14ac:dyDescent="0.25">
      <c r="A10" s="66" t="s">
        <v>8</v>
      </c>
      <c r="B10" s="66"/>
      <c r="C10" s="66"/>
      <c r="D10" s="10" t="s">
        <v>2</v>
      </c>
      <c r="E10" s="6">
        <v>2800</v>
      </c>
    </row>
    <row r="11" spans="1:13" ht="31.5" customHeight="1" x14ac:dyDescent="0.25">
      <c r="A11" s="67" t="s">
        <v>37</v>
      </c>
      <c r="B11" s="67"/>
      <c r="C11" s="67"/>
      <c r="D11" s="10" t="s">
        <v>2</v>
      </c>
      <c r="E11" s="5">
        <v>1900</v>
      </c>
    </row>
    <row r="12" spans="1:13" ht="31.5" customHeight="1" x14ac:dyDescent="0.25">
      <c r="A12" s="67" t="s">
        <v>38</v>
      </c>
      <c r="B12" s="67"/>
      <c r="C12" s="67"/>
      <c r="D12" s="10" t="s">
        <v>2</v>
      </c>
      <c r="E12" s="6">
        <v>2000</v>
      </c>
    </row>
    <row r="13" spans="1:13" ht="16.5" customHeight="1" x14ac:dyDescent="0.25">
      <c r="A13" s="54"/>
      <c r="B13" s="54"/>
      <c r="C13" s="54"/>
      <c r="D13" s="54"/>
      <c r="E13" s="54"/>
    </row>
    <row r="14" spans="1:13" ht="20.25" x14ac:dyDescent="0.25">
      <c r="A14" s="17" t="s">
        <v>14</v>
      </c>
      <c r="B14" s="54"/>
      <c r="C14" s="54"/>
      <c r="D14" s="54"/>
      <c r="E14" s="54"/>
    </row>
    <row r="15" spans="1:13" ht="20.25" customHeight="1" x14ac:dyDescent="0.25">
      <c r="A15" s="1"/>
      <c r="B15" s="1"/>
      <c r="C15" s="1"/>
      <c r="D15" s="1"/>
      <c r="E15" s="18"/>
    </row>
    <row r="16" spans="1:13" s="2" customFormat="1" ht="35.25" customHeight="1" x14ac:dyDescent="0.25">
      <c r="A16" s="47" t="s">
        <v>41</v>
      </c>
      <c r="B16" s="34" t="s">
        <v>1</v>
      </c>
      <c r="C16" s="35" t="s">
        <v>11</v>
      </c>
      <c r="D16" s="35" t="s">
        <v>0</v>
      </c>
      <c r="E16" s="35" t="s">
        <v>13</v>
      </c>
      <c r="F16" s="36"/>
      <c r="G16" s="36"/>
      <c r="H16" s="37">
        <f>SUM(C18:C23)</f>
        <v>1609</v>
      </c>
      <c r="I16" s="36"/>
      <c r="J16" s="42">
        <f>100/E9*H16</f>
        <v>73.13636363636364</v>
      </c>
      <c r="M16" s="55">
        <f>SUM(H16+H40)</f>
        <v>3452</v>
      </c>
    </row>
    <row r="17" spans="1:10" ht="21.95" customHeight="1" x14ac:dyDescent="0.25">
      <c r="A17" s="38" t="s">
        <v>20</v>
      </c>
      <c r="B17" s="39" t="s">
        <v>21</v>
      </c>
      <c r="C17" s="40">
        <v>20</v>
      </c>
      <c r="D17" s="40"/>
      <c r="E17" s="41">
        <f>D17*C17</f>
        <v>0</v>
      </c>
      <c r="F17" s="42"/>
      <c r="G17" s="42"/>
      <c r="H17" s="42"/>
      <c r="I17" s="42"/>
      <c r="J17" s="42"/>
    </row>
    <row r="18" spans="1:10" ht="21.95" customHeight="1" x14ac:dyDescent="0.25">
      <c r="A18" s="43" t="s">
        <v>15</v>
      </c>
      <c r="B18" s="39" t="s">
        <v>2</v>
      </c>
      <c r="C18" s="40">
        <v>130</v>
      </c>
      <c r="D18" s="40"/>
      <c r="E18" s="41">
        <f t="shared" ref="E18:E21" si="0">D18*C18</f>
        <v>0</v>
      </c>
      <c r="F18" s="42"/>
      <c r="G18" s="42"/>
      <c r="H18" s="48"/>
      <c r="I18" s="42"/>
      <c r="J18" s="42"/>
    </row>
    <row r="19" spans="1:10" ht="21.95" customHeight="1" x14ac:dyDescent="0.25">
      <c r="A19" s="38" t="s">
        <v>16</v>
      </c>
      <c r="B19" s="39" t="s">
        <v>2</v>
      </c>
      <c r="C19" s="40">
        <v>250</v>
      </c>
      <c r="D19" s="40"/>
      <c r="E19" s="41">
        <f t="shared" si="0"/>
        <v>0</v>
      </c>
      <c r="F19" s="42"/>
      <c r="G19" s="42"/>
      <c r="H19" s="42"/>
      <c r="I19" s="42"/>
      <c r="J19" s="42"/>
    </row>
    <row r="20" spans="1:10" ht="21.95" customHeight="1" x14ac:dyDescent="0.25">
      <c r="A20" s="44" t="s">
        <v>19</v>
      </c>
      <c r="B20" s="39" t="s">
        <v>2</v>
      </c>
      <c r="C20" s="40">
        <v>860</v>
      </c>
      <c r="D20" s="40"/>
      <c r="E20" s="41">
        <f t="shared" si="0"/>
        <v>0</v>
      </c>
      <c r="F20" s="42"/>
      <c r="G20" s="42"/>
      <c r="H20" s="42"/>
      <c r="I20" s="42"/>
      <c r="J20" s="42"/>
    </row>
    <row r="21" spans="1:10" ht="21.95" customHeight="1" x14ac:dyDescent="0.25">
      <c r="A21" s="44" t="s">
        <v>18</v>
      </c>
      <c r="B21" s="39" t="s">
        <v>2</v>
      </c>
      <c r="C21" s="40">
        <v>48</v>
      </c>
      <c r="D21" s="40"/>
      <c r="E21" s="41">
        <f t="shared" si="0"/>
        <v>0</v>
      </c>
      <c r="F21" s="42"/>
      <c r="G21" s="42"/>
      <c r="H21" s="42"/>
      <c r="I21" s="42"/>
      <c r="J21" s="42"/>
    </row>
    <row r="22" spans="1:10" ht="21.95" customHeight="1" x14ac:dyDescent="0.25">
      <c r="A22" s="45" t="s">
        <v>22</v>
      </c>
      <c r="B22" s="39" t="s">
        <v>2</v>
      </c>
      <c r="C22" s="40">
        <v>246</v>
      </c>
      <c r="D22" s="40"/>
      <c r="E22" s="41">
        <f>D22*C22</f>
        <v>0</v>
      </c>
      <c r="F22" s="42"/>
      <c r="G22" s="42"/>
      <c r="H22" s="42"/>
      <c r="I22" s="42"/>
      <c r="J22" s="42"/>
    </row>
    <row r="23" spans="1:10" ht="21.95" customHeight="1" x14ac:dyDescent="0.25">
      <c r="A23" s="45" t="s">
        <v>34</v>
      </c>
      <c r="B23" s="39" t="s">
        <v>2</v>
      </c>
      <c r="C23" s="40">
        <v>75</v>
      </c>
      <c r="D23" s="40"/>
      <c r="E23" s="41">
        <f>D23*C23</f>
        <v>0</v>
      </c>
      <c r="F23" s="42"/>
      <c r="G23" s="42"/>
      <c r="H23" s="42"/>
      <c r="I23" s="42"/>
      <c r="J23" s="42"/>
    </row>
    <row r="24" spans="1:10" ht="28.5" customHeight="1" x14ac:dyDescent="0.25">
      <c r="A24" s="56" t="s">
        <v>17</v>
      </c>
      <c r="B24" s="57"/>
      <c r="C24" s="57"/>
      <c r="D24" s="58"/>
      <c r="E24" s="46">
        <f>SUM(E16:E23)</f>
        <v>0</v>
      </c>
      <c r="F24" s="42"/>
      <c r="G24" s="42"/>
      <c r="H24" s="42"/>
      <c r="I24" s="42"/>
      <c r="J24" s="42"/>
    </row>
    <row r="26" spans="1:10" s="2" customFormat="1" ht="36" customHeight="1" x14ac:dyDescent="0.25">
      <c r="A26" s="49" t="s">
        <v>42</v>
      </c>
      <c r="B26" s="34" t="s">
        <v>1</v>
      </c>
      <c r="C26" s="35" t="s">
        <v>11</v>
      </c>
      <c r="D26" s="35" t="s">
        <v>0</v>
      </c>
      <c r="E26" s="35" t="s">
        <v>13</v>
      </c>
      <c r="F26" s="36"/>
      <c r="G26" s="36"/>
      <c r="H26" s="37">
        <f>C27+SUM(C30:C32)+C34+G28+G29+G33</f>
        <v>2124</v>
      </c>
      <c r="I26" s="36"/>
      <c r="J26" s="36">
        <f>100/E10*H26</f>
        <v>75.857142857142847</v>
      </c>
    </row>
    <row r="27" spans="1:10" ht="21.95" customHeight="1" x14ac:dyDescent="0.25">
      <c r="A27" s="50" t="s">
        <v>26</v>
      </c>
      <c r="B27" s="39" t="s">
        <v>2</v>
      </c>
      <c r="C27" s="40">
        <v>347</v>
      </c>
      <c r="D27" s="40"/>
      <c r="E27" s="41">
        <f t="shared" ref="E27:E34" si="1">D27*C27</f>
        <v>0</v>
      </c>
      <c r="F27" s="42"/>
      <c r="G27" s="42"/>
      <c r="H27" s="42"/>
      <c r="I27" s="42"/>
      <c r="J27" s="42"/>
    </row>
    <row r="28" spans="1:10" ht="21.95" customHeight="1" x14ac:dyDescent="0.25">
      <c r="A28" s="45" t="s">
        <v>29</v>
      </c>
      <c r="B28" s="39" t="s">
        <v>35</v>
      </c>
      <c r="C28" s="40">
        <v>210</v>
      </c>
      <c r="D28" s="40"/>
      <c r="E28" s="41">
        <f t="shared" si="1"/>
        <v>0</v>
      </c>
      <c r="F28" s="42">
        <v>0.4</v>
      </c>
      <c r="G28" s="42">
        <f>C28*F28</f>
        <v>84</v>
      </c>
      <c r="H28" s="42"/>
      <c r="I28" s="42"/>
      <c r="J28" s="42"/>
    </row>
    <row r="29" spans="1:10" ht="21.95" customHeight="1" x14ac:dyDescent="0.25">
      <c r="A29" s="45" t="s">
        <v>30</v>
      </c>
      <c r="B29" s="39" t="s">
        <v>35</v>
      </c>
      <c r="C29" s="40">
        <v>220</v>
      </c>
      <c r="D29" s="40"/>
      <c r="E29" s="41">
        <f t="shared" si="1"/>
        <v>0</v>
      </c>
      <c r="F29" s="42">
        <v>0.25</v>
      </c>
      <c r="G29" s="42">
        <f t="shared" ref="G29:G33" si="2">C29*F29</f>
        <v>55</v>
      </c>
      <c r="H29" s="42"/>
      <c r="I29" s="42"/>
      <c r="J29" s="42"/>
    </row>
    <row r="30" spans="1:10" ht="21.95" customHeight="1" x14ac:dyDescent="0.25">
      <c r="A30" s="45" t="s">
        <v>33</v>
      </c>
      <c r="B30" s="39" t="s">
        <v>2</v>
      </c>
      <c r="C30" s="40">
        <v>365</v>
      </c>
      <c r="D30" s="40"/>
      <c r="E30" s="41">
        <f t="shared" si="1"/>
        <v>0</v>
      </c>
      <c r="F30" s="42"/>
      <c r="G30" s="42"/>
      <c r="H30" s="42"/>
      <c r="I30" s="42"/>
      <c r="J30" s="42"/>
    </row>
    <row r="31" spans="1:10" ht="21.95" customHeight="1" x14ac:dyDescent="0.25">
      <c r="A31" s="45" t="s">
        <v>32</v>
      </c>
      <c r="B31" s="39" t="s">
        <v>2</v>
      </c>
      <c r="C31" s="40">
        <v>230</v>
      </c>
      <c r="D31" s="40"/>
      <c r="E31" s="41">
        <f t="shared" si="1"/>
        <v>0</v>
      </c>
      <c r="F31" s="42"/>
      <c r="G31" s="42"/>
      <c r="H31" s="42"/>
      <c r="I31" s="42"/>
      <c r="J31" s="42"/>
    </row>
    <row r="32" spans="1:10" ht="21.95" customHeight="1" x14ac:dyDescent="0.25">
      <c r="A32" s="45" t="s">
        <v>36</v>
      </c>
      <c r="B32" s="39" t="s">
        <v>2</v>
      </c>
      <c r="C32" s="40">
        <v>33</v>
      </c>
      <c r="D32" s="40"/>
      <c r="E32" s="41">
        <f t="shared" si="1"/>
        <v>0</v>
      </c>
      <c r="F32" s="42"/>
      <c r="G32" s="42"/>
      <c r="H32" s="42"/>
      <c r="I32" s="42"/>
      <c r="J32" s="42"/>
    </row>
    <row r="33" spans="1:10" ht="21.95" customHeight="1" x14ac:dyDescent="0.25">
      <c r="A33" s="45" t="s">
        <v>27</v>
      </c>
      <c r="B33" s="39" t="s">
        <v>35</v>
      </c>
      <c r="C33" s="40">
        <v>700</v>
      </c>
      <c r="D33" s="40"/>
      <c r="E33" s="41">
        <f t="shared" si="1"/>
        <v>0</v>
      </c>
      <c r="F33" s="42">
        <v>0.3</v>
      </c>
      <c r="G33" s="42">
        <f t="shared" si="2"/>
        <v>210</v>
      </c>
      <c r="H33" s="42"/>
      <c r="I33" s="42"/>
      <c r="J33" s="42"/>
    </row>
    <row r="34" spans="1:10" ht="21.95" customHeight="1" x14ac:dyDescent="0.25">
      <c r="A34" s="51" t="s">
        <v>28</v>
      </c>
      <c r="B34" s="39" t="s">
        <v>2</v>
      </c>
      <c r="C34" s="52">
        <v>800</v>
      </c>
      <c r="D34" s="52"/>
      <c r="E34" s="41">
        <f t="shared" si="1"/>
        <v>0</v>
      </c>
      <c r="F34" s="42"/>
      <c r="G34" s="42"/>
      <c r="H34" s="42"/>
      <c r="I34" s="42"/>
      <c r="J34" s="42"/>
    </row>
    <row r="35" spans="1:10" ht="28.5" customHeight="1" x14ac:dyDescent="0.25">
      <c r="A35" s="56" t="s">
        <v>23</v>
      </c>
      <c r="B35" s="57"/>
      <c r="C35" s="57"/>
      <c r="D35" s="58"/>
      <c r="E35" s="46">
        <f>SUM(E26:E34)</f>
        <v>0</v>
      </c>
      <c r="F35" s="42"/>
      <c r="G35" s="42"/>
      <c r="H35" s="42"/>
      <c r="I35" s="42"/>
      <c r="J35" s="42"/>
    </row>
    <row r="40" spans="1:10" s="2" customFormat="1" ht="36" customHeight="1" x14ac:dyDescent="0.25">
      <c r="A40" s="33" t="s">
        <v>40</v>
      </c>
      <c r="B40" s="34" t="s">
        <v>1</v>
      </c>
      <c r="C40" s="35" t="s">
        <v>11</v>
      </c>
      <c r="D40" s="35" t="s">
        <v>0</v>
      </c>
      <c r="E40" s="35" t="s">
        <v>13</v>
      </c>
      <c r="F40" s="36"/>
      <c r="G40" s="36"/>
      <c r="H40" s="37">
        <f>SUM(C42:C47)</f>
        <v>1843</v>
      </c>
      <c r="I40" s="36"/>
      <c r="J40" s="36">
        <f>100/E11*H40</f>
        <v>97</v>
      </c>
    </row>
    <row r="41" spans="1:10" ht="21.95" customHeight="1" x14ac:dyDescent="0.25">
      <c r="A41" s="38" t="s">
        <v>20</v>
      </c>
      <c r="B41" s="39" t="s">
        <v>21</v>
      </c>
      <c r="C41" s="40">
        <v>20</v>
      </c>
      <c r="D41" s="40"/>
      <c r="E41" s="41">
        <f>D41*C41</f>
        <v>0</v>
      </c>
      <c r="F41" s="42"/>
      <c r="G41" s="42"/>
      <c r="H41" s="42"/>
      <c r="I41" s="42"/>
      <c r="J41" s="42"/>
    </row>
    <row r="42" spans="1:10" ht="21.95" customHeight="1" x14ac:dyDescent="0.25">
      <c r="A42" s="43" t="s">
        <v>15</v>
      </c>
      <c r="B42" s="39" t="s">
        <v>2</v>
      </c>
      <c r="C42" s="40">
        <v>440</v>
      </c>
      <c r="D42" s="40"/>
      <c r="E42" s="41">
        <f t="shared" ref="E42:E45" si="3">D42*C42</f>
        <v>0</v>
      </c>
      <c r="F42" s="42"/>
      <c r="G42" s="42"/>
      <c r="H42" s="42"/>
      <c r="I42" s="42"/>
      <c r="J42" s="42"/>
    </row>
    <row r="43" spans="1:10" ht="21.95" customHeight="1" x14ac:dyDescent="0.25">
      <c r="A43" s="38" t="s">
        <v>16</v>
      </c>
      <c r="B43" s="39" t="s">
        <v>2</v>
      </c>
      <c r="C43" s="40">
        <v>600</v>
      </c>
      <c r="D43" s="40"/>
      <c r="E43" s="41">
        <f t="shared" si="3"/>
        <v>0</v>
      </c>
      <c r="F43" s="42"/>
      <c r="G43" s="42"/>
      <c r="H43" s="42"/>
      <c r="I43" s="42"/>
      <c r="J43" s="42"/>
    </row>
    <row r="44" spans="1:10" ht="21.95" customHeight="1" x14ac:dyDescent="0.25">
      <c r="A44" s="44" t="s">
        <v>19</v>
      </c>
      <c r="B44" s="39" t="s">
        <v>2</v>
      </c>
      <c r="C44" s="40">
        <v>150</v>
      </c>
      <c r="D44" s="40"/>
      <c r="E44" s="41">
        <f t="shared" si="3"/>
        <v>0</v>
      </c>
      <c r="F44" s="42"/>
      <c r="G44" s="42"/>
      <c r="H44" s="42"/>
      <c r="I44" s="42"/>
      <c r="J44" s="42"/>
    </row>
    <row r="45" spans="1:10" ht="21.95" customHeight="1" x14ac:dyDescent="0.25">
      <c r="A45" s="44" t="s">
        <v>18</v>
      </c>
      <c r="B45" s="39" t="s">
        <v>2</v>
      </c>
      <c r="C45" s="40">
        <v>22</v>
      </c>
      <c r="D45" s="40"/>
      <c r="E45" s="41">
        <f t="shared" si="3"/>
        <v>0</v>
      </c>
      <c r="F45" s="42"/>
      <c r="G45" s="42"/>
      <c r="H45" s="42"/>
      <c r="I45" s="42"/>
      <c r="J45" s="42"/>
    </row>
    <row r="46" spans="1:10" ht="21.95" customHeight="1" x14ac:dyDescent="0.25">
      <c r="A46" s="45" t="s">
        <v>22</v>
      </c>
      <c r="B46" s="39" t="s">
        <v>2</v>
      </c>
      <c r="C46" s="40">
        <v>600</v>
      </c>
      <c r="D46" s="40"/>
      <c r="E46" s="41">
        <f>D46*C46</f>
        <v>0</v>
      </c>
      <c r="F46" s="42"/>
      <c r="G46" s="42"/>
      <c r="H46" s="42"/>
      <c r="I46" s="42"/>
      <c r="J46" s="42"/>
    </row>
    <row r="47" spans="1:10" ht="21.95" customHeight="1" x14ac:dyDescent="0.25">
      <c r="A47" s="45" t="s">
        <v>34</v>
      </c>
      <c r="B47" s="39" t="s">
        <v>2</v>
      </c>
      <c r="C47" s="40">
        <v>31</v>
      </c>
      <c r="D47" s="40"/>
      <c r="E47" s="41">
        <f>D47*C47</f>
        <v>0</v>
      </c>
      <c r="F47" s="42"/>
      <c r="G47" s="42"/>
      <c r="H47" s="42"/>
      <c r="I47" s="42"/>
      <c r="J47" s="42"/>
    </row>
    <row r="48" spans="1:10" ht="27.75" customHeight="1" x14ac:dyDescent="0.25">
      <c r="A48" s="56" t="s">
        <v>24</v>
      </c>
      <c r="B48" s="57"/>
      <c r="C48" s="57"/>
      <c r="D48" s="58"/>
      <c r="E48" s="46">
        <f>SUM(E40:E47)</f>
        <v>0</v>
      </c>
      <c r="F48" s="42"/>
      <c r="G48" s="42"/>
      <c r="H48" s="42"/>
      <c r="I48" s="42"/>
      <c r="J48" s="42"/>
    </row>
    <row r="50" spans="1:10" s="2" customFormat="1" ht="36" customHeight="1" x14ac:dyDescent="0.25">
      <c r="A50" s="22" t="s">
        <v>39</v>
      </c>
      <c r="B50" s="23" t="s">
        <v>1</v>
      </c>
      <c r="C50" s="24" t="s">
        <v>11</v>
      </c>
      <c r="D50" s="24" t="s">
        <v>0</v>
      </c>
      <c r="E50" s="24" t="s">
        <v>13</v>
      </c>
      <c r="F50" s="25"/>
      <c r="G50" s="25"/>
      <c r="H50" s="26">
        <f>SUM(C51:C52)+SUM(C54:C56)+G53</f>
        <v>2000</v>
      </c>
      <c r="I50" s="25"/>
      <c r="J50" s="25">
        <f>100/E12*H50</f>
        <v>100</v>
      </c>
    </row>
    <row r="51" spans="1:10" ht="21.95" customHeight="1" x14ac:dyDescent="0.25">
      <c r="A51" s="27" t="s">
        <v>31</v>
      </c>
      <c r="B51" s="11" t="s">
        <v>2</v>
      </c>
      <c r="C51" s="12">
        <v>100</v>
      </c>
      <c r="D51" s="12"/>
      <c r="E51" s="28">
        <f t="shared" ref="E51:E56" si="4">D51*C51</f>
        <v>0</v>
      </c>
      <c r="F51" s="29"/>
      <c r="G51" s="29"/>
      <c r="H51" s="29"/>
      <c r="I51" s="29"/>
      <c r="J51" s="29"/>
    </row>
    <row r="52" spans="1:10" ht="21.95" customHeight="1" x14ac:dyDescent="0.25">
      <c r="A52" s="19" t="s">
        <v>26</v>
      </c>
      <c r="B52" s="11" t="s">
        <v>2</v>
      </c>
      <c r="C52" s="12">
        <v>450</v>
      </c>
      <c r="D52" s="12"/>
      <c r="E52" s="28">
        <f t="shared" si="4"/>
        <v>0</v>
      </c>
      <c r="F52" s="29"/>
      <c r="G52" s="29"/>
      <c r="H52" s="29"/>
      <c r="I52" s="29"/>
      <c r="J52" s="29"/>
    </row>
    <row r="53" spans="1:10" ht="21.95" customHeight="1" x14ac:dyDescent="0.25">
      <c r="A53" s="19" t="s">
        <v>30</v>
      </c>
      <c r="B53" s="11" t="s">
        <v>35</v>
      </c>
      <c r="C53" s="12">
        <v>1000</v>
      </c>
      <c r="D53" s="12"/>
      <c r="E53" s="28">
        <f t="shared" si="4"/>
        <v>0</v>
      </c>
      <c r="F53" s="42">
        <v>0.25</v>
      </c>
      <c r="G53" s="42">
        <f t="shared" ref="G53" si="5">C53*F53</f>
        <v>250</v>
      </c>
      <c r="H53" s="29"/>
      <c r="I53" s="29"/>
      <c r="J53" s="29"/>
    </row>
    <row r="54" spans="1:10" ht="21.95" customHeight="1" x14ac:dyDescent="0.25">
      <c r="A54" s="19" t="s">
        <v>33</v>
      </c>
      <c r="B54" s="11" t="s">
        <v>2</v>
      </c>
      <c r="C54" s="12">
        <v>560</v>
      </c>
      <c r="D54" s="12"/>
      <c r="E54" s="28">
        <f t="shared" si="4"/>
        <v>0</v>
      </c>
      <c r="F54" s="29"/>
      <c r="G54" s="29"/>
      <c r="H54" s="29"/>
      <c r="I54" s="29"/>
      <c r="J54" s="29"/>
    </row>
    <row r="55" spans="1:10" ht="21.95" customHeight="1" x14ac:dyDescent="0.25">
      <c r="A55" s="19" t="s">
        <v>28</v>
      </c>
      <c r="B55" s="11" t="s">
        <v>2</v>
      </c>
      <c r="C55" s="12">
        <v>440</v>
      </c>
      <c r="D55" s="12"/>
      <c r="E55" s="28">
        <f t="shared" si="4"/>
        <v>0</v>
      </c>
      <c r="F55" s="29"/>
      <c r="G55" s="29"/>
      <c r="H55" s="29"/>
      <c r="I55" s="29"/>
      <c r="J55" s="29"/>
    </row>
    <row r="56" spans="1:10" ht="21.95" customHeight="1" x14ac:dyDescent="0.25">
      <c r="A56" s="30" t="s">
        <v>32</v>
      </c>
      <c r="B56" s="11" t="s">
        <v>2</v>
      </c>
      <c r="C56" s="31">
        <v>200</v>
      </c>
      <c r="D56" s="31"/>
      <c r="E56" s="28">
        <f t="shared" si="4"/>
        <v>0</v>
      </c>
      <c r="F56" s="29"/>
      <c r="G56" s="29"/>
      <c r="H56" s="29"/>
      <c r="I56" s="29"/>
      <c r="J56" s="29"/>
    </row>
    <row r="57" spans="1:10" ht="28.5" customHeight="1" x14ac:dyDescent="0.25">
      <c r="A57" s="59" t="s">
        <v>25</v>
      </c>
      <c r="B57" s="60"/>
      <c r="C57" s="60"/>
      <c r="D57" s="61"/>
      <c r="E57" s="32">
        <f>SUM(E50:E56)</f>
        <v>0</v>
      </c>
      <c r="F57" s="29"/>
      <c r="G57" s="29"/>
      <c r="I57" s="29"/>
      <c r="J57" s="29"/>
    </row>
    <row r="58" spans="1:10" ht="36" customHeight="1" x14ac:dyDescent="0.25">
      <c r="A58" s="20"/>
      <c r="B58" s="8"/>
      <c r="C58" s="7"/>
      <c r="D58" s="7"/>
      <c r="E58" s="9"/>
      <c r="H58" s="14">
        <f>SUM(H15:H57)</f>
        <v>7576</v>
      </c>
    </row>
    <row r="59" spans="1:10" ht="36" customHeight="1" x14ac:dyDescent="0.25">
      <c r="A59" s="20"/>
      <c r="B59" s="8"/>
      <c r="C59" s="7"/>
      <c r="D59" s="7"/>
      <c r="E59" s="9"/>
    </row>
    <row r="60" spans="1:10" ht="28.5" customHeight="1" x14ac:dyDescent="0.25">
      <c r="A60" s="62" t="s">
        <v>6</v>
      </c>
      <c r="B60" s="62"/>
      <c r="C60" s="62"/>
      <c r="D60" s="62"/>
      <c r="E60" s="62"/>
    </row>
    <row r="61" spans="1:10" ht="15" x14ac:dyDescent="0.25">
      <c r="A61" s="21" t="s">
        <v>43</v>
      </c>
    </row>
    <row r="62" spans="1:10" ht="15" x14ac:dyDescent="0.25">
      <c r="A62" s="21" t="s">
        <v>44</v>
      </c>
    </row>
  </sheetData>
  <mergeCells count="11">
    <mergeCell ref="A24:D24"/>
    <mergeCell ref="A35:D35"/>
    <mergeCell ref="A48:D48"/>
    <mergeCell ref="A57:D57"/>
    <mergeCell ref="A60:E60"/>
    <mergeCell ref="A6:E6"/>
    <mergeCell ref="A8:C8"/>
    <mergeCell ref="A9:C9"/>
    <mergeCell ref="A10:C10"/>
    <mergeCell ref="A11:C11"/>
    <mergeCell ref="A12:C12"/>
  </mergeCells>
  <pageMargins left="0.70866141732283472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opLeftCell="A34" workbookViewId="0">
      <selection activeCell="N14" sqref="N14"/>
    </sheetView>
  </sheetViews>
  <sheetFormatPr baseColWidth="10" defaultColWidth="9.140625" defaultRowHeight="14.25" x14ac:dyDescent="0.25"/>
  <cols>
    <col min="1" max="1" width="41.7109375" style="14" customWidth="1"/>
    <col min="2" max="2" width="10.7109375" style="14" customWidth="1"/>
    <col min="3" max="4" width="11.85546875" style="14" customWidth="1"/>
    <col min="5" max="5" width="17.85546875" style="14" customWidth="1"/>
    <col min="6" max="16384" width="9.140625" style="14"/>
  </cols>
  <sheetData>
    <row r="1" spans="1:10" ht="20.25" x14ac:dyDescent="0.25">
      <c r="A1" s="13" t="s">
        <v>5</v>
      </c>
    </row>
    <row r="2" spans="1:10" ht="15" x14ac:dyDescent="0.25">
      <c r="A2" s="15" t="s">
        <v>3</v>
      </c>
    </row>
    <row r="3" spans="1:10" ht="15" x14ac:dyDescent="0.25">
      <c r="A3" s="15" t="s">
        <v>4</v>
      </c>
    </row>
    <row r="6" spans="1:10" ht="20.25" x14ac:dyDescent="0.25">
      <c r="A6" s="63" t="s">
        <v>10</v>
      </c>
      <c r="B6" s="63"/>
      <c r="C6" s="63"/>
      <c r="D6" s="63"/>
      <c r="E6" s="63"/>
    </row>
    <row r="7" spans="1:10" ht="20.25" x14ac:dyDescent="0.25">
      <c r="A7" s="16"/>
      <c r="B7" s="16"/>
      <c r="C7" s="16"/>
      <c r="D7" s="16"/>
      <c r="E7" s="16"/>
    </row>
    <row r="8" spans="1:10" s="2" customFormat="1" ht="31.5" customHeight="1" x14ac:dyDescent="0.25">
      <c r="A8" s="64" t="s">
        <v>12</v>
      </c>
      <c r="B8" s="64"/>
      <c r="C8" s="65"/>
      <c r="D8" s="3" t="s">
        <v>1</v>
      </c>
      <c r="E8" s="4" t="s">
        <v>11</v>
      </c>
    </row>
    <row r="9" spans="1:10" ht="27.95" customHeight="1" x14ac:dyDescent="0.25">
      <c r="A9" s="66" t="s">
        <v>7</v>
      </c>
      <c r="B9" s="66"/>
      <c r="C9" s="66"/>
      <c r="D9" s="10" t="s">
        <v>2</v>
      </c>
      <c r="E9" s="5">
        <v>3100</v>
      </c>
    </row>
    <row r="10" spans="1:10" ht="27.95" customHeight="1" x14ac:dyDescent="0.25">
      <c r="A10" s="66" t="s">
        <v>8</v>
      </c>
      <c r="B10" s="66"/>
      <c r="C10" s="66"/>
      <c r="D10" s="10" t="s">
        <v>2</v>
      </c>
      <c r="E10" s="6">
        <v>3500</v>
      </c>
    </row>
    <row r="11" spans="1:10" ht="31.5" customHeight="1" x14ac:dyDescent="0.25">
      <c r="A11" s="67" t="s">
        <v>37</v>
      </c>
      <c r="B11" s="67"/>
      <c r="C11" s="67"/>
      <c r="D11" s="10" t="s">
        <v>2</v>
      </c>
      <c r="E11" s="5">
        <v>1000</v>
      </c>
    </row>
    <row r="12" spans="1:10" ht="31.5" customHeight="1" x14ac:dyDescent="0.25">
      <c r="A12" s="67" t="s">
        <v>38</v>
      </c>
      <c r="B12" s="67"/>
      <c r="C12" s="67"/>
      <c r="D12" s="10" t="s">
        <v>2</v>
      </c>
      <c r="E12" s="6">
        <v>2000</v>
      </c>
    </row>
    <row r="13" spans="1:10" ht="16.5" customHeight="1" x14ac:dyDescent="0.25">
      <c r="A13" s="16"/>
      <c r="B13" s="16"/>
      <c r="C13" s="16"/>
      <c r="D13" s="16"/>
      <c r="E13" s="16"/>
    </row>
    <row r="14" spans="1:10" ht="20.25" x14ac:dyDescent="0.25">
      <c r="A14" s="17" t="s">
        <v>14</v>
      </c>
      <c r="B14" s="16"/>
      <c r="C14" s="16"/>
      <c r="D14" s="16"/>
      <c r="E14" s="16"/>
    </row>
    <row r="15" spans="1:10" ht="20.25" customHeight="1" x14ac:dyDescent="0.25">
      <c r="A15" s="1"/>
      <c r="B15" s="1"/>
      <c r="C15" s="1"/>
      <c r="D15" s="1"/>
      <c r="E15" s="18"/>
    </row>
    <row r="16" spans="1:10" s="2" customFormat="1" ht="35.25" customHeight="1" x14ac:dyDescent="0.25">
      <c r="A16" s="47" t="s">
        <v>41</v>
      </c>
      <c r="B16" s="34" t="s">
        <v>1</v>
      </c>
      <c r="C16" s="35" t="s">
        <v>11</v>
      </c>
      <c r="D16" s="35" t="s">
        <v>0</v>
      </c>
      <c r="E16" s="35" t="s">
        <v>13</v>
      </c>
      <c r="F16" s="36"/>
      <c r="G16" s="36"/>
      <c r="H16" s="37">
        <f>SUM(C18:C23)</f>
        <v>2623</v>
      </c>
      <c r="I16" s="36"/>
      <c r="J16" s="42">
        <f>100/E9*H16</f>
        <v>84.612903225806448</v>
      </c>
    </row>
    <row r="17" spans="1:10" ht="21.95" customHeight="1" x14ac:dyDescent="0.25">
      <c r="A17" s="38" t="s">
        <v>20</v>
      </c>
      <c r="B17" s="39" t="s">
        <v>21</v>
      </c>
      <c r="C17" s="40">
        <v>20</v>
      </c>
      <c r="D17" s="40"/>
      <c r="E17" s="41">
        <f>D17*C17</f>
        <v>0</v>
      </c>
      <c r="F17" s="42"/>
      <c r="G17" s="42"/>
      <c r="H17" s="42"/>
      <c r="I17" s="42"/>
      <c r="J17" s="42"/>
    </row>
    <row r="18" spans="1:10" ht="21.95" customHeight="1" x14ac:dyDescent="0.25">
      <c r="A18" s="43" t="s">
        <v>15</v>
      </c>
      <c r="B18" s="39" t="s">
        <v>2</v>
      </c>
      <c r="C18" s="40">
        <v>440</v>
      </c>
      <c r="D18" s="40"/>
      <c r="E18" s="41">
        <f t="shared" ref="E18:E21" si="0">D18*C18</f>
        <v>0</v>
      </c>
      <c r="F18" s="42"/>
      <c r="G18" s="42"/>
      <c r="H18" s="48"/>
      <c r="I18" s="42"/>
      <c r="J18" s="42"/>
    </row>
    <row r="19" spans="1:10" ht="21.95" customHeight="1" x14ac:dyDescent="0.25">
      <c r="A19" s="38" t="s">
        <v>16</v>
      </c>
      <c r="B19" s="39" t="s">
        <v>2</v>
      </c>
      <c r="C19" s="40">
        <v>600</v>
      </c>
      <c r="D19" s="40"/>
      <c r="E19" s="41">
        <f t="shared" si="0"/>
        <v>0</v>
      </c>
      <c r="F19" s="42"/>
      <c r="G19" s="42"/>
      <c r="H19" s="42"/>
      <c r="I19" s="42"/>
      <c r="J19" s="42"/>
    </row>
    <row r="20" spans="1:10" ht="21.95" customHeight="1" x14ac:dyDescent="0.25">
      <c r="A20" s="44" t="s">
        <v>19</v>
      </c>
      <c r="B20" s="39" t="s">
        <v>2</v>
      </c>
      <c r="C20" s="40">
        <v>860</v>
      </c>
      <c r="D20" s="40"/>
      <c r="E20" s="41">
        <f t="shared" si="0"/>
        <v>0</v>
      </c>
      <c r="F20" s="42"/>
      <c r="G20" s="42"/>
      <c r="H20" s="42"/>
      <c r="I20" s="42"/>
      <c r="J20" s="42"/>
    </row>
    <row r="21" spans="1:10" ht="21.95" customHeight="1" x14ac:dyDescent="0.25">
      <c r="A21" s="44" t="s">
        <v>18</v>
      </c>
      <c r="B21" s="39" t="s">
        <v>2</v>
      </c>
      <c r="C21" s="40">
        <v>48</v>
      </c>
      <c r="D21" s="40"/>
      <c r="E21" s="41">
        <f t="shared" si="0"/>
        <v>0</v>
      </c>
      <c r="F21" s="42"/>
      <c r="G21" s="42"/>
      <c r="H21" s="42"/>
      <c r="I21" s="42"/>
      <c r="J21" s="42"/>
    </row>
    <row r="22" spans="1:10" ht="21.95" customHeight="1" x14ac:dyDescent="0.25">
      <c r="A22" s="45" t="s">
        <v>22</v>
      </c>
      <c r="B22" s="39" t="s">
        <v>2</v>
      </c>
      <c r="C22" s="40">
        <v>600</v>
      </c>
      <c r="D22" s="40"/>
      <c r="E22" s="41">
        <f>D22*C22</f>
        <v>0</v>
      </c>
      <c r="F22" s="42"/>
      <c r="G22" s="42"/>
      <c r="H22" s="42"/>
      <c r="I22" s="42"/>
      <c r="J22" s="42"/>
    </row>
    <row r="23" spans="1:10" ht="21.95" customHeight="1" x14ac:dyDescent="0.25">
      <c r="A23" s="45" t="s">
        <v>34</v>
      </c>
      <c r="B23" s="39" t="s">
        <v>2</v>
      </c>
      <c r="C23" s="40">
        <v>75</v>
      </c>
      <c r="D23" s="40"/>
      <c r="E23" s="41">
        <f>D23*C23</f>
        <v>0</v>
      </c>
      <c r="F23" s="42"/>
      <c r="G23" s="42"/>
      <c r="H23" s="42"/>
      <c r="I23" s="42"/>
      <c r="J23" s="42"/>
    </row>
    <row r="24" spans="1:10" ht="28.5" customHeight="1" x14ac:dyDescent="0.25">
      <c r="A24" s="56" t="s">
        <v>17</v>
      </c>
      <c r="B24" s="57"/>
      <c r="C24" s="57"/>
      <c r="D24" s="58"/>
      <c r="E24" s="46">
        <f>SUM(E16:E23)</f>
        <v>0</v>
      </c>
      <c r="F24" s="42"/>
      <c r="G24" s="42"/>
      <c r="H24" s="42"/>
      <c r="I24" s="42"/>
      <c r="J24" s="42"/>
    </row>
    <row r="26" spans="1:10" s="2" customFormat="1" ht="36" customHeight="1" x14ac:dyDescent="0.25">
      <c r="A26" s="49" t="s">
        <v>42</v>
      </c>
      <c r="B26" s="34" t="s">
        <v>1</v>
      </c>
      <c r="C26" s="35" t="s">
        <v>11</v>
      </c>
      <c r="D26" s="35" t="s">
        <v>0</v>
      </c>
      <c r="E26" s="35" t="s">
        <v>13</v>
      </c>
      <c r="F26" s="36"/>
      <c r="G26" s="36"/>
      <c r="H26" s="37">
        <f>C27+SUM(C30:C32)+C34+G28+G29+G33</f>
        <v>2813</v>
      </c>
      <c r="I26" s="36"/>
      <c r="J26" s="36">
        <f>100/E10*H26</f>
        <v>80.371428571428567</v>
      </c>
    </row>
    <row r="27" spans="1:10" ht="21.95" customHeight="1" x14ac:dyDescent="0.25">
      <c r="A27" s="50" t="s">
        <v>26</v>
      </c>
      <c r="B27" s="39" t="s">
        <v>2</v>
      </c>
      <c r="C27" s="40">
        <v>347</v>
      </c>
      <c r="D27" s="40"/>
      <c r="E27" s="41">
        <f t="shared" ref="E27:E34" si="1">D27*C27</f>
        <v>0</v>
      </c>
      <c r="F27" s="42"/>
      <c r="G27" s="42"/>
      <c r="H27" s="42"/>
      <c r="I27" s="42"/>
      <c r="J27" s="42"/>
    </row>
    <row r="28" spans="1:10" ht="21.95" customHeight="1" x14ac:dyDescent="0.25">
      <c r="A28" s="45" t="s">
        <v>29</v>
      </c>
      <c r="B28" s="39" t="s">
        <v>35</v>
      </c>
      <c r="C28" s="40">
        <v>210</v>
      </c>
      <c r="D28" s="40"/>
      <c r="E28" s="41">
        <f t="shared" si="1"/>
        <v>0</v>
      </c>
      <c r="F28" s="42">
        <v>0.4</v>
      </c>
      <c r="G28" s="42">
        <f>C28*F28</f>
        <v>84</v>
      </c>
      <c r="H28" s="42"/>
      <c r="I28" s="42"/>
      <c r="J28" s="42"/>
    </row>
    <row r="29" spans="1:10" ht="21.95" customHeight="1" x14ac:dyDescent="0.25">
      <c r="A29" s="45" t="s">
        <v>30</v>
      </c>
      <c r="B29" s="39" t="s">
        <v>35</v>
      </c>
      <c r="C29" s="40">
        <v>1776</v>
      </c>
      <c r="D29" s="40"/>
      <c r="E29" s="41">
        <f t="shared" si="1"/>
        <v>0</v>
      </c>
      <c r="F29" s="42">
        <v>0.25</v>
      </c>
      <c r="G29" s="42">
        <f t="shared" ref="G29:G33" si="2">C29*F29</f>
        <v>444</v>
      </c>
      <c r="H29" s="42"/>
      <c r="I29" s="42"/>
      <c r="J29" s="42"/>
    </row>
    <row r="30" spans="1:10" ht="21.95" customHeight="1" x14ac:dyDescent="0.25">
      <c r="A30" s="45" t="s">
        <v>33</v>
      </c>
      <c r="B30" s="39" t="s">
        <v>2</v>
      </c>
      <c r="C30" s="40">
        <v>365</v>
      </c>
      <c r="D30" s="40"/>
      <c r="E30" s="41">
        <f t="shared" si="1"/>
        <v>0</v>
      </c>
      <c r="F30" s="42"/>
      <c r="G30" s="42"/>
      <c r="H30" s="42"/>
      <c r="I30" s="42"/>
      <c r="J30" s="42"/>
    </row>
    <row r="31" spans="1:10" ht="21.95" customHeight="1" x14ac:dyDescent="0.25">
      <c r="A31" s="45" t="s">
        <v>32</v>
      </c>
      <c r="B31" s="39" t="s">
        <v>2</v>
      </c>
      <c r="C31" s="40">
        <v>230</v>
      </c>
      <c r="D31" s="40"/>
      <c r="E31" s="41">
        <f t="shared" si="1"/>
        <v>0</v>
      </c>
      <c r="F31" s="42"/>
      <c r="G31" s="42"/>
      <c r="H31" s="42"/>
      <c r="I31" s="42"/>
      <c r="J31" s="42"/>
    </row>
    <row r="32" spans="1:10" ht="21.95" customHeight="1" x14ac:dyDescent="0.25">
      <c r="A32" s="45" t="s">
        <v>36</v>
      </c>
      <c r="B32" s="39" t="s">
        <v>2</v>
      </c>
      <c r="C32" s="40">
        <v>33</v>
      </c>
      <c r="D32" s="40"/>
      <c r="E32" s="41">
        <f t="shared" si="1"/>
        <v>0</v>
      </c>
      <c r="F32" s="42"/>
      <c r="G32" s="42"/>
      <c r="H32" s="42"/>
      <c r="I32" s="42"/>
      <c r="J32" s="42"/>
    </row>
    <row r="33" spans="1:10" ht="21.95" customHeight="1" x14ac:dyDescent="0.25">
      <c r="A33" s="45" t="s">
        <v>27</v>
      </c>
      <c r="B33" s="39" t="s">
        <v>35</v>
      </c>
      <c r="C33" s="40">
        <v>700</v>
      </c>
      <c r="D33" s="40"/>
      <c r="E33" s="41">
        <f t="shared" si="1"/>
        <v>0</v>
      </c>
      <c r="F33" s="42">
        <v>0.3</v>
      </c>
      <c r="G33" s="42">
        <f t="shared" si="2"/>
        <v>210</v>
      </c>
      <c r="H33" s="42"/>
      <c r="I33" s="42"/>
      <c r="J33" s="42"/>
    </row>
    <row r="34" spans="1:10" ht="21.95" customHeight="1" x14ac:dyDescent="0.25">
      <c r="A34" s="51" t="s">
        <v>28</v>
      </c>
      <c r="B34" s="39" t="s">
        <v>2</v>
      </c>
      <c r="C34" s="52">
        <v>1100</v>
      </c>
      <c r="D34" s="52"/>
      <c r="E34" s="41">
        <f t="shared" si="1"/>
        <v>0</v>
      </c>
      <c r="F34" s="42"/>
      <c r="G34" s="42"/>
      <c r="H34" s="42"/>
      <c r="I34" s="42"/>
      <c r="J34" s="42"/>
    </row>
    <row r="35" spans="1:10" ht="28.5" customHeight="1" x14ac:dyDescent="0.25">
      <c r="A35" s="56" t="s">
        <v>23</v>
      </c>
      <c r="B35" s="57"/>
      <c r="C35" s="57"/>
      <c r="D35" s="58"/>
      <c r="E35" s="46">
        <f>SUM(E26:E34)</f>
        <v>0</v>
      </c>
      <c r="F35" s="42"/>
      <c r="G35" s="42"/>
      <c r="H35" s="42"/>
      <c r="I35" s="42"/>
      <c r="J35" s="42"/>
    </row>
    <row r="40" spans="1:10" s="2" customFormat="1" ht="36" customHeight="1" x14ac:dyDescent="0.25">
      <c r="A40" s="33" t="s">
        <v>40</v>
      </c>
      <c r="B40" s="34" t="s">
        <v>1</v>
      </c>
      <c r="C40" s="35" t="s">
        <v>11</v>
      </c>
      <c r="D40" s="35" t="s">
        <v>0</v>
      </c>
      <c r="E40" s="35" t="s">
        <v>13</v>
      </c>
      <c r="F40" s="36"/>
      <c r="G40" s="36"/>
      <c r="H40" s="37">
        <f>SUM(C42:C47)</f>
        <v>829</v>
      </c>
      <c r="I40" s="36"/>
      <c r="J40" s="36">
        <f>100/E11*H40</f>
        <v>82.9</v>
      </c>
    </row>
    <row r="41" spans="1:10" ht="21.95" customHeight="1" x14ac:dyDescent="0.25">
      <c r="A41" s="38" t="s">
        <v>20</v>
      </c>
      <c r="B41" s="39" t="s">
        <v>21</v>
      </c>
      <c r="C41" s="40">
        <v>20</v>
      </c>
      <c r="D41" s="40"/>
      <c r="E41" s="41">
        <f>D41*C41</f>
        <v>0</v>
      </c>
      <c r="F41" s="42"/>
      <c r="G41" s="42"/>
      <c r="H41" s="42"/>
      <c r="I41" s="42"/>
      <c r="J41" s="42"/>
    </row>
    <row r="42" spans="1:10" ht="21.95" customHeight="1" x14ac:dyDescent="0.25">
      <c r="A42" s="43" t="s">
        <v>15</v>
      </c>
      <c r="B42" s="39" t="s">
        <v>2</v>
      </c>
      <c r="C42" s="40">
        <v>130</v>
      </c>
      <c r="D42" s="40"/>
      <c r="E42" s="41">
        <f t="shared" ref="E42:E45" si="3">D42*C42</f>
        <v>0</v>
      </c>
      <c r="F42" s="42"/>
      <c r="G42" s="42"/>
      <c r="H42" s="42"/>
      <c r="I42" s="42"/>
      <c r="J42" s="42"/>
    </row>
    <row r="43" spans="1:10" ht="21.95" customHeight="1" x14ac:dyDescent="0.25">
      <c r="A43" s="38" t="s">
        <v>16</v>
      </c>
      <c r="B43" s="39" t="s">
        <v>2</v>
      </c>
      <c r="C43" s="40">
        <v>250</v>
      </c>
      <c r="D43" s="40"/>
      <c r="E43" s="41">
        <f t="shared" si="3"/>
        <v>0</v>
      </c>
      <c r="F43" s="42"/>
      <c r="G43" s="42"/>
      <c r="H43" s="42"/>
      <c r="I43" s="42"/>
      <c r="J43" s="42"/>
    </row>
    <row r="44" spans="1:10" ht="21.95" customHeight="1" x14ac:dyDescent="0.25">
      <c r="A44" s="44" t="s">
        <v>19</v>
      </c>
      <c r="B44" s="39" t="s">
        <v>2</v>
      </c>
      <c r="C44" s="40">
        <v>150</v>
      </c>
      <c r="D44" s="40"/>
      <c r="E44" s="41">
        <f t="shared" si="3"/>
        <v>0</v>
      </c>
      <c r="F44" s="42"/>
      <c r="G44" s="42"/>
      <c r="H44" s="42"/>
      <c r="I44" s="42"/>
      <c r="J44" s="42"/>
    </row>
    <row r="45" spans="1:10" ht="21.95" customHeight="1" x14ac:dyDescent="0.25">
      <c r="A45" s="44" t="s">
        <v>18</v>
      </c>
      <c r="B45" s="39" t="s">
        <v>2</v>
      </c>
      <c r="C45" s="40">
        <v>22</v>
      </c>
      <c r="D45" s="40"/>
      <c r="E45" s="41">
        <f t="shared" si="3"/>
        <v>0</v>
      </c>
      <c r="F45" s="42"/>
      <c r="G45" s="42"/>
      <c r="H45" s="42"/>
      <c r="I45" s="42"/>
      <c r="J45" s="42"/>
    </row>
    <row r="46" spans="1:10" ht="21.95" customHeight="1" x14ac:dyDescent="0.25">
      <c r="A46" s="45" t="s">
        <v>22</v>
      </c>
      <c r="B46" s="39" t="s">
        <v>2</v>
      </c>
      <c r="C46" s="40">
        <v>246</v>
      </c>
      <c r="D46" s="40"/>
      <c r="E46" s="41">
        <f>D46*C46</f>
        <v>0</v>
      </c>
      <c r="F46" s="42"/>
      <c r="G46" s="42"/>
      <c r="H46" s="42"/>
      <c r="I46" s="42"/>
      <c r="J46" s="42"/>
    </row>
    <row r="47" spans="1:10" ht="21.95" customHeight="1" x14ac:dyDescent="0.25">
      <c r="A47" s="45" t="s">
        <v>34</v>
      </c>
      <c r="B47" s="39" t="s">
        <v>2</v>
      </c>
      <c r="C47" s="40">
        <v>31</v>
      </c>
      <c r="D47" s="40"/>
      <c r="E47" s="41">
        <f>D47*C47</f>
        <v>0</v>
      </c>
      <c r="F47" s="42"/>
      <c r="G47" s="42"/>
      <c r="H47" s="42"/>
      <c r="I47" s="42"/>
      <c r="J47" s="42"/>
    </row>
    <row r="48" spans="1:10" ht="27.75" customHeight="1" x14ac:dyDescent="0.25">
      <c r="A48" s="56" t="s">
        <v>24</v>
      </c>
      <c r="B48" s="57"/>
      <c r="C48" s="57"/>
      <c r="D48" s="58"/>
      <c r="E48" s="46">
        <f>SUM(E40:E47)</f>
        <v>0</v>
      </c>
      <c r="F48" s="42"/>
      <c r="G48" s="42"/>
      <c r="H48" s="42"/>
      <c r="I48" s="42"/>
      <c r="J48" s="42"/>
    </row>
    <row r="50" spans="1:10" s="2" customFormat="1" ht="36" customHeight="1" x14ac:dyDescent="0.25">
      <c r="A50" s="22" t="s">
        <v>39</v>
      </c>
      <c r="B50" s="23" t="s">
        <v>1</v>
      </c>
      <c r="C50" s="24" t="s">
        <v>11</v>
      </c>
      <c r="D50" s="24" t="s">
        <v>0</v>
      </c>
      <c r="E50" s="24" t="s">
        <v>13</v>
      </c>
      <c r="F50" s="25"/>
      <c r="G50" s="25"/>
      <c r="H50" s="26">
        <f>SUM(C51:C52)+SUM(C54:C55)</f>
        <v>1770</v>
      </c>
      <c r="I50" s="25"/>
      <c r="J50" s="25">
        <f>100/E12*H50</f>
        <v>88.5</v>
      </c>
    </row>
    <row r="51" spans="1:10" ht="21.95" customHeight="1" x14ac:dyDescent="0.25">
      <c r="A51" s="27" t="s">
        <v>31</v>
      </c>
      <c r="B51" s="11" t="s">
        <v>2</v>
      </c>
      <c r="C51" s="12">
        <v>150</v>
      </c>
      <c r="D51" s="12"/>
      <c r="E51" s="28">
        <f>D51*C51</f>
        <v>0</v>
      </c>
      <c r="F51" s="29"/>
      <c r="G51" s="29"/>
      <c r="H51" s="29"/>
      <c r="I51" s="29"/>
      <c r="J51" s="29"/>
    </row>
    <row r="52" spans="1:10" ht="21.95" customHeight="1" x14ac:dyDescent="0.25">
      <c r="A52" s="19" t="s">
        <v>26</v>
      </c>
      <c r="B52" s="11" t="s">
        <v>2</v>
      </c>
      <c r="C52" s="12">
        <v>700</v>
      </c>
      <c r="D52" s="12"/>
      <c r="E52" s="28">
        <f>D52*C52</f>
        <v>0</v>
      </c>
      <c r="F52" s="29"/>
      <c r="G52" s="29"/>
      <c r="H52" s="29"/>
      <c r="I52" s="29"/>
      <c r="J52" s="29"/>
    </row>
    <row r="53" spans="1:10" ht="21.95" customHeight="1" x14ac:dyDescent="0.25">
      <c r="A53" s="19" t="s">
        <v>30</v>
      </c>
      <c r="B53" s="11" t="s">
        <v>35</v>
      </c>
      <c r="C53" s="12">
        <v>480</v>
      </c>
      <c r="D53" s="12"/>
      <c r="E53" s="28">
        <f>D53*C53</f>
        <v>0</v>
      </c>
      <c r="F53" s="29"/>
      <c r="G53" s="29"/>
      <c r="H53" s="29"/>
      <c r="I53" s="29"/>
      <c r="J53" s="29"/>
    </row>
    <row r="54" spans="1:10" ht="21.95" customHeight="1" x14ac:dyDescent="0.25">
      <c r="A54" s="19" t="s">
        <v>33</v>
      </c>
      <c r="B54" s="11" t="s">
        <v>2</v>
      </c>
      <c r="C54" s="12">
        <v>560</v>
      </c>
      <c r="D54" s="12"/>
      <c r="E54" s="28">
        <f>D54*C54</f>
        <v>0</v>
      </c>
      <c r="F54" s="29"/>
      <c r="G54" s="29"/>
      <c r="H54" s="29"/>
      <c r="I54" s="29"/>
      <c r="J54" s="29"/>
    </row>
    <row r="55" spans="1:10" ht="21.95" customHeight="1" x14ac:dyDescent="0.25">
      <c r="A55" s="30" t="s">
        <v>32</v>
      </c>
      <c r="B55" s="11" t="s">
        <v>2</v>
      </c>
      <c r="C55" s="31">
        <v>360</v>
      </c>
      <c r="D55" s="31"/>
      <c r="E55" s="28">
        <f>D55*C55</f>
        <v>0</v>
      </c>
      <c r="F55" s="29"/>
      <c r="G55" s="29"/>
      <c r="H55" s="29"/>
      <c r="I55" s="29"/>
      <c r="J55" s="29"/>
    </row>
    <row r="56" spans="1:10" ht="28.5" customHeight="1" x14ac:dyDescent="0.25">
      <c r="A56" s="59" t="s">
        <v>25</v>
      </c>
      <c r="B56" s="60"/>
      <c r="C56" s="60"/>
      <c r="D56" s="61"/>
      <c r="E56" s="32">
        <f>SUM(E50:E55)</f>
        <v>0</v>
      </c>
      <c r="F56" s="29"/>
      <c r="G56" s="29"/>
      <c r="H56" s="29"/>
      <c r="I56" s="29"/>
      <c r="J56" s="29"/>
    </row>
    <row r="57" spans="1:10" ht="36" customHeight="1" x14ac:dyDescent="0.25">
      <c r="A57" s="20"/>
      <c r="B57" s="8"/>
      <c r="C57" s="7"/>
      <c r="D57" s="7"/>
      <c r="E57" s="9"/>
    </row>
    <row r="58" spans="1:10" ht="36" customHeight="1" x14ac:dyDescent="0.25">
      <c r="A58" s="20"/>
      <c r="B58" s="8"/>
      <c r="C58" s="7"/>
      <c r="D58" s="7"/>
      <c r="E58" s="9"/>
    </row>
    <row r="59" spans="1:10" ht="28.5" customHeight="1" x14ac:dyDescent="0.25">
      <c r="A59" s="62" t="s">
        <v>6</v>
      </c>
      <c r="B59" s="62"/>
      <c r="C59" s="62"/>
      <c r="D59" s="62"/>
      <c r="E59" s="62"/>
    </row>
    <row r="60" spans="1:10" ht="15" x14ac:dyDescent="0.25">
      <c r="A60" s="21" t="s">
        <v>9</v>
      </c>
    </row>
  </sheetData>
  <sortState ref="A27:P34">
    <sortCondition ref="A27"/>
  </sortState>
  <mergeCells count="11">
    <mergeCell ref="A59:E59"/>
    <mergeCell ref="A6:E6"/>
    <mergeCell ref="A24:D24"/>
    <mergeCell ref="A35:D35"/>
    <mergeCell ref="A48:D48"/>
    <mergeCell ref="A56:D56"/>
    <mergeCell ref="A8:C8"/>
    <mergeCell ref="A9:C9"/>
    <mergeCell ref="A10:C10"/>
    <mergeCell ref="A11:C11"/>
    <mergeCell ref="A12:C12"/>
  </mergeCells>
  <pageMargins left="0.70866141732283472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2025</vt:lpstr>
      <vt:lpstr> 2025 - initial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 RIVET</dc:creator>
  <cp:lastModifiedBy>pramassamy</cp:lastModifiedBy>
  <cp:lastPrinted>2025-11-03T15:57:12Z</cp:lastPrinted>
  <dcterms:created xsi:type="dcterms:W3CDTF">2015-06-05T18:17:20Z</dcterms:created>
  <dcterms:modified xsi:type="dcterms:W3CDTF">2025-11-03T15:57:41Z</dcterms:modified>
</cp:coreProperties>
</file>