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rtage-intendance\OP@LE\2025\Dépenses\Devis 2025\Marché transport gymnase\Marché transport Gym Sept dec 2025\"/>
    </mc:Choice>
  </mc:AlternateContent>
  <xr:revisionPtr revIDLastSave="0" documentId="13_ncr:1_{13207425-D0E3-4576-BC5D-A9D07D05B9EB}" xr6:coauthVersionLast="36" xr6:coauthVersionMax="36" xr10:uidLastSave="{00000000-0000-0000-0000-000000000000}"/>
  <bookViews>
    <workbookView xWindow="0" yWindow="0" windowWidth="23040" windowHeight="8484" xr2:uid="{4FD82D75-B746-453D-AF0E-BCF11A6FBA7E}"/>
  </bookViews>
  <sheets>
    <sheet name="Tarif semaine" sheetId="1" r:id="rId1"/>
    <sheet name="Synthèse périod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6" i="2"/>
  <c r="I11" i="1"/>
  <c r="I13" i="1" l="1"/>
  <c r="I14" i="1"/>
  <c r="I12" i="1"/>
  <c r="I10" i="1"/>
  <c r="C5" i="2" s="1"/>
  <c r="I15" i="1" l="1"/>
  <c r="C7" i="2" l="1"/>
  <c r="C4" i="2"/>
  <c r="C16" i="2"/>
  <c r="C11" i="2"/>
  <c r="C8" i="2"/>
  <c r="C12" i="2"/>
  <c r="C19" i="2"/>
  <c r="C14" i="2"/>
  <c r="C10" i="2"/>
  <c r="C18" i="2"/>
  <c r="C13" i="2"/>
  <c r="C9" i="2"/>
  <c r="C17" i="2"/>
  <c r="C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 LEMONNIER</author>
  </authors>
  <commentList>
    <comment ref="C10" authorId="0" shapeId="0" xr:uid="{D6EADDAD-C9CA-4A15-83E5-6838CBF2E6F3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28+28+2 soit 2 classes + 2 accompagnateurs</t>
        </r>
      </text>
    </comment>
    <comment ref="G10" authorId="0" shapeId="0" xr:uid="{3C489BF0-CCBA-4E23-BBE4-B9F3E81322BE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28+1acc</t>
        </r>
      </text>
    </comment>
    <comment ref="C11" authorId="0" shapeId="0" xr:uid="{92381017-807E-4FAA-9F19-D5AD40D6C443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28+28+16+3 acc</t>
        </r>
      </text>
    </comment>
    <comment ref="E11" authorId="0" shapeId="0" xr:uid="{7435F106-9320-4D6C-A908-12D2A0BDCA37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28+1acc</t>
        </r>
      </text>
    </comment>
    <comment ref="G11" authorId="0" shapeId="0" xr:uid="{C0C6BA4C-BF7F-4F86-99BF-2BD025089998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28+28+16+3acc</t>
        </r>
      </text>
    </comment>
    <comment ref="C12" authorId="0" shapeId="0" xr:uid="{3692E5E1-E465-467F-8991-6DCB7210E3A6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28+28+16+3acc</t>
        </r>
      </text>
    </comment>
    <comment ref="C13" authorId="0" shapeId="0" xr:uid="{932F772F-AFA7-4CB7-B475-7BD9E5AB615E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28+28+2acc</t>
        </r>
      </text>
    </comment>
    <comment ref="E13" authorId="0" shapeId="0" xr:uid="{BB758631-E4E6-45D7-AD44-F80A61A93FB7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28+16+2 acc</t>
        </r>
      </text>
    </comment>
    <comment ref="G13" authorId="0" shapeId="0" xr:uid="{1FBB8052-BE52-4A85-8BD1-CE407945361B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28+28+2acc</t>
        </r>
      </text>
    </comment>
    <comment ref="C14" authorId="0" shapeId="0" xr:uid="{5AC09339-DDFE-4494-AE69-EBD4641A6130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28+1acc</t>
        </r>
      </text>
    </comment>
    <comment ref="G14" authorId="0" shapeId="0" xr:uid="{1107D43A-5C06-472C-9FD3-D4FFA1AC8F4B}">
      <text>
        <r>
          <rPr>
            <b/>
            <sz val="9"/>
            <color indexed="81"/>
            <rFont val="Tahoma"/>
            <family val="2"/>
          </rPr>
          <t>Gerald LEMONNIER:</t>
        </r>
        <r>
          <rPr>
            <sz val="9"/>
            <color indexed="81"/>
            <rFont val="Tahoma"/>
            <family val="2"/>
          </rPr>
          <t xml:space="preserve">
28+16+2acc</t>
        </r>
      </text>
    </comment>
  </commentList>
</comments>
</file>

<file path=xl/sharedStrings.xml><?xml version="1.0" encoding="utf-8"?>
<sst xmlns="http://schemas.openxmlformats.org/spreadsheetml/2006/main" count="72" uniqueCount="56">
  <si>
    <t>LUNDI</t>
  </si>
  <si>
    <t>MARDI</t>
  </si>
  <si>
    <t>MERCREDI</t>
  </si>
  <si>
    <t>JEUDI</t>
  </si>
  <si>
    <t>VENDREDI</t>
  </si>
  <si>
    <t>Prix TTC</t>
  </si>
  <si>
    <t>Collège La Madeleine</t>
  </si>
  <si>
    <t>16 rue Van Vooren</t>
  </si>
  <si>
    <t>72000 - LE MANS</t>
  </si>
  <si>
    <t>Prix total TTC</t>
  </si>
  <si>
    <t>Mois</t>
  </si>
  <si>
    <t>Semaine</t>
  </si>
  <si>
    <t>Coût/Prix</t>
  </si>
  <si>
    <t>CALCULS AUTOMATIQUES</t>
  </si>
  <si>
    <t>TOTAL Période</t>
  </si>
  <si>
    <t>BORDEREAU des PRIX du TRANSPORT aux équipements sportifs de l'Université du Maine</t>
  </si>
  <si>
    <t>Nom de la Société</t>
  </si>
  <si>
    <t>Coordonnées de la société</t>
  </si>
  <si>
    <t>Adresse mail de la société</t>
  </si>
  <si>
    <t>Nom du responsable</t>
  </si>
  <si>
    <t>N°SIRET</t>
  </si>
  <si>
    <t>Date</t>
  </si>
  <si>
    <t>Fait à</t>
  </si>
  <si>
    <t>Total semaine</t>
  </si>
  <si>
    <t>Septembre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</si>
  <si>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</si>
  <si>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</si>
  <si>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</si>
  <si>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</si>
  <si>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</si>
  <si>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</si>
  <si>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</si>
  <si>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45</t>
  </si>
  <si>
    <t>Semaine 46</t>
  </si>
  <si>
    <t>Semaine 47</t>
  </si>
  <si>
    <t>Semaine 48</t>
  </si>
  <si>
    <t>Semaine 49</t>
  </si>
  <si>
    <t>Semaine 50</t>
  </si>
  <si>
    <t>Octobre</t>
  </si>
  <si>
    <t>Novembre</t>
  </si>
  <si>
    <t>Décembre</t>
  </si>
  <si>
    <t>Septembre/Octobre</t>
  </si>
  <si>
    <t>A déduire Mardi 11/11</t>
  </si>
  <si>
    <t>SIGNATURE et CACHET de la société</t>
  </si>
  <si>
    <t>Période du 2/9 au 12/12/2025</t>
  </si>
  <si>
    <t>CONSULTATION MARCHE ADAPTE (art 28) Transports scolaires  Vers équipements sportifs du 2/9 au 12/12/2025</t>
  </si>
  <si>
    <t>Départ 8H45 pour un retour à 11H35</t>
  </si>
  <si>
    <r>
      <t xml:space="preserve">Départ 8H45 pour un retour à </t>
    </r>
    <r>
      <rPr>
        <b/>
        <sz val="11"/>
        <color rgb="FFFF0000"/>
        <rFont val="Calibri"/>
        <family val="2"/>
        <scheme val="minor"/>
      </rPr>
      <t>10H25</t>
    </r>
  </si>
  <si>
    <t>Horaires</t>
  </si>
  <si>
    <t>Effectifs à transporter</t>
  </si>
  <si>
    <t>ROTATION 1 [après Midi] Départ 13H00 pour un retour à 15H50</t>
  </si>
  <si>
    <t>ROTATION 2[matin] Départ à 10H45 et retour à 12H30</t>
  </si>
  <si>
    <r>
      <t xml:space="preserve">ROTATION 1 [matin] </t>
    </r>
    <r>
      <rPr>
        <b/>
        <u/>
        <sz val="12"/>
        <color theme="1"/>
        <rFont val="Calibri"/>
        <family val="2"/>
        <scheme val="minor"/>
      </rPr>
      <t>Horaires variables</t>
    </r>
  </si>
  <si>
    <t>A déduire Rentrée 6ème [Pas de cours EPS le 1/9]</t>
  </si>
  <si>
    <t>A déduire Rentrée 5/4/3ème [Pas de cours EPS le 2/9 (matin)]</t>
  </si>
  <si>
    <t>&lt; à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</si>
</sst>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0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3F3F3F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5" borderId="13" applyNumberFormat="0" applyAlignment="0" applyProtection="0"/>
    <xf numFmtId="0" fontId="7" fillId="5" borderId="12" applyNumberFormat="0" applyAlignment="0" applyProtection="0"/>
    <xf numFmtId="0" fontId="14" fillId="7" borderId="0" applyNumberFormat="0" applyBorder="0" applyAlignment="0" applyProtection="0"/>
    <xf numFmtId="0" fontId="1" fillId="0" borderId="18" applyNumberFormat="0" applyFill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164" fontId="4" fillId="3" borderId="11" xfId="0" applyNumberFormat="1" applyFont="1" applyFill="1" applyBorder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10" fillId="0" borderId="0" xfId="0" applyFont="1"/>
    <xf numFmtId="0" fontId="11" fillId="5" borderId="13" xfId="2" applyFont="1" applyAlignment="1">
      <alignment horizontal="center" vertical="center"/>
    </xf>
    <xf numFmtId="165" fontId="10" fillId="0" borderId="14" xfId="0" applyNumberFormat="1" applyFont="1" applyBorder="1"/>
    <xf numFmtId="0" fontId="13" fillId="5" borderId="12" xfId="3" applyFont="1"/>
    <xf numFmtId="165" fontId="13" fillId="5" borderId="12" xfId="3" applyNumberFormat="1" applyFont="1"/>
    <xf numFmtId="0" fontId="14" fillId="7" borderId="0" xfId="4" applyAlignment="1">
      <alignment horizontal="center" vertical="center"/>
    </xf>
    <xf numFmtId="0" fontId="10" fillId="8" borderId="14" xfId="0" applyFont="1" applyFill="1" applyBorder="1"/>
    <xf numFmtId="0" fontId="17" fillId="8" borderId="14" xfId="0" applyFont="1" applyFill="1" applyBorder="1" applyAlignment="1">
      <alignment horizontal="right"/>
    </xf>
    <xf numFmtId="0" fontId="18" fillId="8" borderId="14" xfId="0" applyFont="1" applyFill="1" applyBorder="1" applyAlignment="1">
      <alignment horizontal="right"/>
    </xf>
    <xf numFmtId="165" fontId="12" fillId="0" borderId="14" xfId="0" applyNumberFormat="1" applyFont="1" applyBorder="1"/>
    <xf numFmtId="165" fontId="19" fillId="0" borderId="14" xfId="0" applyNumberFormat="1" applyFont="1" applyBorder="1"/>
    <xf numFmtId="0" fontId="0" fillId="0" borderId="0" xfId="0" applyAlignment="1">
      <alignment horizontal="center" vertical="center"/>
    </xf>
    <xf numFmtId="0" fontId="14" fillId="7" borderId="0" xfId="4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64" fontId="4" fillId="3" borderId="32" xfId="0" applyNumberFormat="1" applyFont="1" applyFill="1" applyBorder="1" applyAlignment="1">
      <alignment horizontal="center"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4" fontId="0" fillId="2" borderId="19" xfId="0" applyNumberForma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164" fontId="0" fillId="2" borderId="22" xfId="0" applyNumberFormat="1" applyFill="1" applyBorder="1" applyAlignment="1" applyProtection="1">
      <alignment horizontal="center" vertical="center"/>
    </xf>
    <xf numFmtId="0" fontId="1" fillId="4" borderId="35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64" fontId="0" fillId="8" borderId="5" xfId="0" applyNumberForma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7" borderId="0" xfId="4" applyAlignment="1">
      <alignment horizontal="center" vertical="center"/>
    </xf>
    <xf numFmtId="0" fontId="14" fillId="8" borderId="0" xfId="4" applyFill="1" applyAlignment="1">
      <alignment horizontal="center" vertical="center"/>
    </xf>
    <xf numFmtId="0" fontId="14" fillId="8" borderId="36" xfId="4" applyFill="1" applyBorder="1" applyAlignment="1">
      <alignment horizontal="center" vertical="center"/>
    </xf>
    <xf numFmtId="0" fontId="1" fillId="0" borderId="18" xfId="5" applyAlignment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14" fillId="7" borderId="25" xfId="4" applyBorder="1" applyAlignment="1">
      <alignment horizontal="center" vertical="center"/>
    </xf>
    <xf numFmtId="0" fontId="9" fillId="2" borderId="15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" fillId="8" borderId="4" xfId="0" applyFont="1" applyFill="1" applyBorder="1" applyAlignment="1" applyProtection="1">
      <alignment horizontal="center" vertical="center"/>
    </xf>
  </cellXfs>
  <cellStyles count="6">
    <cellStyle name="Calcul" xfId="3" builtinId="22"/>
    <cellStyle name="Neutre" xfId="4" builtinId="28"/>
    <cellStyle name="Normal" xfId="0" builtinId="0"/>
    <cellStyle name="Sortie" xfId="2" builtinId="21"/>
    <cellStyle name="Titre" xfId="1" builtinId="1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3E6D-7775-4356-AEA8-8F19EE8956BF}">
  <dimension ref="A1:M19"/>
  <sheetViews>
    <sheetView tabSelected="1" zoomScaleNormal="100" workbookViewId="0">
      <selection activeCell="M9" sqref="M9"/>
    </sheetView>
  </sheetViews>
  <sheetFormatPr baseColWidth="10" defaultRowHeight="14.4" x14ac:dyDescent="0.3"/>
  <cols>
    <col min="1" max="1" width="12.6640625" style="1" customWidth="1"/>
    <col min="2" max="2" width="15.5546875" style="30" customWidth="1"/>
    <col min="3" max="3" width="13.44140625" style="1" customWidth="1"/>
    <col min="4" max="4" width="18.77734375" style="1" customWidth="1"/>
    <col min="5" max="5" width="14.77734375" style="22" customWidth="1"/>
    <col min="6" max="6" width="15.88671875" style="22" customWidth="1"/>
    <col min="7" max="7" width="14" style="1" customWidth="1"/>
    <col min="8" max="8" width="17.109375" style="1" customWidth="1"/>
    <col min="9" max="9" width="15.77734375" style="1" customWidth="1"/>
  </cols>
  <sheetData>
    <row r="1" spans="1:13" ht="15.6" x14ac:dyDescent="0.3">
      <c r="A1" s="8" t="s">
        <v>6</v>
      </c>
      <c r="B1" s="29"/>
      <c r="C1" s="48" t="s">
        <v>15</v>
      </c>
      <c r="D1" s="48"/>
      <c r="E1" s="48"/>
      <c r="F1" s="48"/>
      <c r="G1" s="48"/>
      <c r="H1" s="48"/>
      <c r="I1" s="48"/>
    </row>
    <row r="2" spans="1:13" ht="15.6" x14ac:dyDescent="0.3">
      <c r="A2" s="8" t="s">
        <v>7</v>
      </c>
      <c r="B2" s="29"/>
      <c r="C2" s="49" t="s">
        <v>44</v>
      </c>
      <c r="D2" s="49"/>
      <c r="E2" s="49"/>
      <c r="F2" s="49"/>
      <c r="G2" s="49"/>
      <c r="H2" s="49"/>
      <c r="I2" s="49"/>
    </row>
    <row r="3" spans="1:13" ht="19.2" customHeight="1" x14ac:dyDescent="0.3">
      <c r="A3" s="8" t="s">
        <v>8</v>
      </c>
      <c r="B3" s="29"/>
      <c r="C3" s="50" t="s">
        <v>16</v>
      </c>
      <c r="D3" s="50"/>
      <c r="E3" s="50"/>
      <c r="F3" s="50"/>
      <c r="G3" s="54"/>
      <c r="H3" s="54"/>
      <c r="I3" s="55"/>
    </row>
    <row r="4" spans="1:13" ht="19.2" customHeight="1" x14ac:dyDescent="0.3">
      <c r="A4" s="8"/>
      <c r="B4" s="29"/>
      <c r="C4" s="50" t="s">
        <v>19</v>
      </c>
      <c r="D4" s="50"/>
      <c r="E4" s="50"/>
      <c r="F4" s="50"/>
      <c r="G4" s="54"/>
      <c r="H4" s="54"/>
      <c r="I4" s="55"/>
    </row>
    <row r="5" spans="1:13" ht="24" customHeight="1" x14ac:dyDescent="0.3">
      <c r="C5" s="50" t="s">
        <v>17</v>
      </c>
      <c r="D5" s="50"/>
      <c r="E5" s="51"/>
      <c r="F5" s="51"/>
      <c r="G5" s="51"/>
      <c r="H5" s="51"/>
      <c r="I5" s="52"/>
    </row>
    <row r="6" spans="1:13" ht="24" customHeight="1" x14ac:dyDescent="0.3">
      <c r="C6" s="50" t="s">
        <v>18</v>
      </c>
      <c r="D6" s="50"/>
      <c r="E6" s="50"/>
      <c r="F6" s="50"/>
      <c r="G6" s="54"/>
      <c r="H6" s="54"/>
      <c r="I6" s="55"/>
    </row>
    <row r="7" spans="1:13" ht="24" customHeight="1" thickBot="1" x14ac:dyDescent="0.35">
      <c r="C7" s="66" t="s">
        <v>20</v>
      </c>
      <c r="D7" s="66"/>
      <c r="E7" s="66"/>
      <c r="F7" s="66"/>
      <c r="G7" s="56"/>
      <c r="H7" s="56"/>
      <c r="I7" s="57"/>
    </row>
    <row r="8" spans="1:13" ht="50.4" customHeight="1" thickBot="1" x14ac:dyDescent="0.35">
      <c r="A8" s="37"/>
      <c r="B8" s="58" t="s">
        <v>52</v>
      </c>
      <c r="C8" s="59"/>
      <c r="D8" s="60"/>
      <c r="E8" s="62" t="s">
        <v>51</v>
      </c>
      <c r="F8" s="65"/>
      <c r="G8" s="61" t="s">
        <v>50</v>
      </c>
      <c r="H8" s="62"/>
      <c r="I8" s="63" t="s">
        <v>9</v>
      </c>
    </row>
    <row r="9" spans="1:13" ht="40.200000000000003" customHeight="1" thickBot="1" x14ac:dyDescent="0.35">
      <c r="A9" s="7"/>
      <c r="B9" s="44" t="s">
        <v>48</v>
      </c>
      <c r="C9" s="32" t="s">
        <v>49</v>
      </c>
      <c r="D9" s="36" t="s">
        <v>5</v>
      </c>
      <c r="E9" s="33" t="s">
        <v>49</v>
      </c>
      <c r="F9" s="3" t="s">
        <v>5</v>
      </c>
      <c r="G9" s="6" t="s">
        <v>49</v>
      </c>
      <c r="H9" s="4" t="s">
        <v>5</v>
      </c>
      <c r="I9" s="64"/>
    </row>
    <row r="10" spans="1:13" ht="45.6" customHeight="1" x14ac:dyDescent="0.3">
      <c r="A10" s="2" t="s">
        <v>0</v>
      </c>
      <c r="B10" s="43" t="s">
        <v>46</v>
      </c>
      <c r="C10" s="45">
        <v>58</v>
      </c>
      <c r="D10" s="35"/>
      <c r="E10" s="38"/>
      <c r="F10" s="39"/>
      <c r="G10" s="45">
        <v>29</v>
      </c>
      <c r="H10" s="24"/>
      <c r="I10" s="34">
        <f>D10+H10</f>
        <v>0</v>
      </c>
      <c r="M10" s="5"/>
    </row>
    <row r="11" spans="1:13" ht="40.799999999999997" customHeight="1" x14ac:dyDescent="0.3">
      <c r="A11" s="2" t="s">
        <v>1</v>
      </c>
      <c r="B11" s="31" t="s">
        <v>47</v>
      </c>
      <c r="C11" s="45">
        <v>72</v>
      </c>
      <c r="D11" s="26"/>
      <c r="E11" s="69" t="s">
        <v>55</v>
      </c>
      <c r="F11" s="47"/>
      <c r="G11" s="45">
        <v>75</v>
      </c>
      <c r="H11" s="24"/>
      <c r="I11" s="9">
        <f>D11+H11+F11</f>
        <v>0</v>
      </c>
    </row>
    <row r="12" spans="1:13" ht="39" customHeight="1" x14ac:dyDescent="0.3">
      <c r="A12" s="2" t="s">
        <v>2</v>
      </c>
      <c r="B12" s="31" t="s">
        <v>46</v>
      </c>
      <c r="C12" s="45">
        <v>75</v>
      </c>
      <c r="D12" s="26"/>
      <c r="E12" s="40"/>
      <c r="F12" s="39"/>
      <c r="G12" s="38"/>
      <c r="H12" s="39"/>
      <c r="I12" s="9">
        <f>D12</f>
        <v>0</v>
      </c>
    </row>
    <row r="13" spans="1:13" ht="40.799999999999997" customHeight="1" x14ac:dyDescent="0.3">
      <c r="A13" s="2" t="s">
        <v>3</v>
      </c>
      <c r="B13" s="31" t="s">
        <v>47</v>
      </c>
      <c r="C13" s="45">
        <v>58</v>
      </c>
      <c r="D13" s="26"/>
      <c r="E13" s="69" t="s">
        <v>55</v>
      </c>
      <c r="F13" s="26"/>
      <c r="G13" s="45">
        <v>58</v>
      </c>
      <c r="H13" s="24"/>
      <c r="I13" s="9">
        <f>D13+H13+F13</f>
        <v>0</v>
      </c>
    </row>
    <row r="14" spans="1:13" ht="38.4" customHeight="1" thickBot="1" x14ac:dyDescent="0.35">
      <c r="A14" s="2" t="s">
        <v>4</v>
      </c>
      <c r="B14" s="31" t="s">
        <v>46</v>
      </c>
      <c r="C14" s="46">
        <v>29</v>
      </c>
      <c r="D14" s="27"/>
      <c r="E14" s="41"/>
      <c r="F14" s="42"/>
      <c r="G14" s="46">
        <v>46</v>
      </c>
      <c r="H14" s="25"/>
      <c r="I14" s="9">
        <f>D14+H14</f>
        <v>0</v>
      </c>
    </row>
    <row r="15" spans="1:13" ht="30" customHeight="1" thickBot="1" x14ac:dyDescent="0.35">
      <c r="G15" s="53" t="s">
        <v>23</v>
      </c>
      <c r="H15" s="53"/>
      <c r="I15" s="10">
        <f>SUM(I10:I14)</f>
        <v>0</v>
      </c>
    </row>
    <row r="16" spans="1:13" ht="15" thickTop="1" x14ac:dyDescent="0.3"/>
    <row r="17" spans="4:9" x14ac:dyDescent="0.3">
      <c r="D17" s="16" t="s">
        <v>22</v>
      </c>
      <c r="E17" s="23"/>
      <c r="F17" s="23"/>
      <c r="G17" s="28"/>
      <c r="H17" s="16" t="s">
        <v>21</v>
      </c>
      <c r="I17" s="28"/>
    </row>
    <row r="18" spans="4:9" ht="31.2" customHeight="1" x14ac:dyDescent="0.3"/>
    <row r="19" spans="4:9" x14ac:dyDescent="0.3">
      <c r="D19" s="50" t="s">
        <v>43</v>
      </c>
      <c r="E19" s="50"/>
      <c r="F19" s="50"/>
      <c r="G19" s="50"/>
    </row>
  </sheetData>
  <sheetProtection algorithmName="SHA-512" hashValue="g7Gcl0E2WImGKMrMaP+NPSFcqdYhQXz57SnfHozoJ68N7cGhIRVtWkL4O17v/Y4CHRn7SmxZ+VpOcclMvVnc6w==" saltValue="ylRrBeIqyGuGNumHh9Jy9g==" spinCount="100000" sheet="1" objects="1" scenarios="1"/>
  <mergeCells count="18">
    <mergeCell ref="D19:G19"/>
    <mergeCell ref="G15:H15"/>
    <mergeCell ref="G6:I6"/>
    <mergeCell ref="G3:I3"/>
    <mergeCell ref="G4:I4"/>
    <mergeCell ref="G7:I7"/>
    <mergeCell ref="B8:D8"/>
    <mergeCell ref="G8:H8"/>
    <mergeCell ref="I8:I9"/>
    <mergeCell ref="E8:F8"/>
    <mergeCell ref="C6:F6"/>
    <mergeCell ref="C7:F7"/>
    <mergeCell ref="C1:I1"/>
    <mergeCell ref="C2:I2"/>
    <mergeCell ref="C5:D5"/>
    <mergeCell ref="C3:F3"/>
    <mergeCell ref="C4:F4"/>
    <mergeCell ref="E5:I5"/>
  </mergeCells>
  <printOptions horizontalCentered="1" verticalCentered="1"/>
  <pageMargins left="0.70866141732283472" right="0.70866141732283472" top="0.31496062992125984" bottom="0.35433070866141736" header="0.31496062992125984" footer="0.31496062992125984"/>
  <pageSetup paperSize="9" scale="8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3762-0329-4D5C-8955-7B443053886F}">
  <dimension ref="A1:C20"/>
  <sheetViews>
    <sheetView view="pageBreakPreview" zoomScaleNormal="100" zoomScaleSheetLayoutView="100" workbookViewId="0">
      <selection activeCell="C16" sqref="C16"/>
    </sheetView>
  </sheetViews>
  <sheetFormatPr baseColWidth="10" defaultColWidth="38.6640625" defaultRowHeight="25.8" x14ac:dyDescent="0.5"/>
  <cols>
    <col min="1" max="1" width="38.6640625" style="11"/>
    <col min="2" max="2" width="88.109375" style="11" customWidth="1"/>
    <col min="3" max="16384" width="38.6640625" style="11"/>
  </cols>
  <sheetData>
    <row r="1" spans="1:3" x14ac:dyDescent="0.5">
      <c r="A1" s="68" t="s">
        <v>45</v>
      </c>
      <c r="B1" s="68"/>
      <c r="C1" s="68"/>
    </row>
    <row r="2" spans="1:3" ht="23.4" customHeight="1" x14ac:dyDescent="0.5">
      <c r="A2" s="67" t="s">
        <v>13</v>
      </c>
      <c r="B2" s="67"/>
      <c r="C2" s="67"/>
    </row>
    <row r="3" spans="1:3" x14ac:dyDescent="0.5">
      <c r="A3" s="12" t="s">
        <v>10</v>
      </c>
      <c r="B3" s="12" t="s">
        <v>11</v>
      </c>
      <c r="C3" s="12" t="s">
        <v>12</v>
      </c>
    </row>
    <row r="4" spans="1:3" x14ac:dyDescent="0.5">
      <c r="A4" s="17" t="s">
        <v>24</v>
      </c>
      <c r="B4" s="17" t="s">
        <v>25</v>
      </c>
      <c r="C4" s="13">
        <f>'Tarif semaine'!I15</f>
        <v>0</v>
      </c>
    </row>
    <row r="5" spans="1:3" x14ac:dyDescent="0.5">
      <c r="A5" s="17"/>
      <c r="B5" s="19" t="s">
        <v>53</v>
      </c>
      <c r="C5" s="20">
        <f>-'Tarif semaine'!I10</f>
        <v>0</v>
      </c>
    </row>
    <row r="6" spans="1:3" x14ac:dyDescent="0.5">
      <c r="A6" s="17"/>
      <c r="B6" s="19" t="s">
        <v>54</v>
      </c>
      <c r="C6" s="20">
        <f>-('Tarif semaine'!D11+'Tarif semaine'!F11)</f>
        <v>0</v>
      </c>
    </row>
    <row r="7" spans="1:3" x14ac:dyDescent="0.5">
      <c r="A7" s="17" t="s">
        <v>24</v>
      </c>
      <c r="B7" s="17" t="s">
        <v>26</v>
      </c>
      <c r="C7" s="21">
        <f>'Tarif semaine'!I15</f>
        <v>0</v>
      </c>
    </row>
    <row r="8" spans="1:3" x14ac:dyDescent="0.5">
      <c r="A8" s="17" t="s">
        <v>24</v>
      </c>
      <c r="B8" s="17" t="s">
        <v>27</v>
      </c>
      <c r="C8" s="21">
        <f>'Tarif semaine'!I15</f>
        <v>0</v>
      </c>
    </row>
    <row r="9" spans="1:3" x14ac:dyDescent="0.5">
      <c r="A9" s="17" t="s">
        <v>24</v>
      </c>
      <c r="B9" s="17" t="s">
        <v>28</v>
      </c>
      <c r="C9" s="21">
        <f>'Tarif semaine'!I15</f>
        <v>0</v>
      </c>
    </row>
    <row r="10" spans="1:3" x14ac:dyDescent="0.5">
      <c r="A10" s="17" t="s">
        <v>41</v>
      </c>
      <c r="B10" s="17" t="s">
        <v>29</v>
      </c>
      <c r="C10" s="21">
        <f>'Tarif semaine'!I15</f>
        <v>0</v>
      </c>
    </row>
    <row r="11" spans="1:3" x14ac:dyDescent="0.5">
      <c r="A11" s="17" t="s">
        <v>38</v>
      </c>
      <c r="B11" s="17" t="s">
        <v>30</v>
      </c>
      <c r="C11" s="21">
        <f>'Tarif semaine'!I15</f>
        <v>0</v>
      </c>
    </row>
    <row r="12" spans="1:3" x14ac:dyDescent="0.5">
      <c r="A12" s="17" t="s">
        <v>38</v>
      </c>
      <c r="B12" s="17" t="s">
        <v>31</v>
      </c>
      <c r="C12" s="21">
        <f>'Tarif semaine'!I15</f>
        <v>0</v>
      </c>
    </row>
    <row r="13" spans="1:3" x14ac:dyDescent="0.5">
      <c r="A13" s="17" t="s">
        <v>39</v>
      </c>
      <c r="B13" s="17" t="s">
        <v>32</v>
      </c>
      <c r="C13" s="21">
        <f>'Tarif semaine'!I15</f>
        <v>0</v>
      </c>
    </row>
    <row r="14" spans="1:3" x14ac:dyDescent="0.5">
      <c r="A14" s="17" t="s">
        <v>39</v>
      </c>
      <c r="B14" s="17" t="s">
        <v>33</v>
      </c>
      <c r="C14" s="21">
        <f>'Tarif semaine'!I15</f>
        <v>0</v>
      </c>
    </row>
    <row r="15" spans="1:3" x14ac:dyDescent="0.5">
      <c r="A15" s="17"/>
      <c r="B15" s="18" t="s">
        <v>42</v>
      </c>
      <c r="C15" s="20">
        <f>-'Tarif semaine'!I11</f>
        <v>0</v>
      </c>
    </row>
    <row r="16" spans="1:3" x14ac:dyDescent="0.5">
      <c r="A16" s="17" t="s">
        <v>39</v>
      </c>
      <c r="B16" s="17" t="s">
        <v>34</v>
      </c>
      <c r="C16" s="13">
        <f>'Tarif semaine'!I15</f>
        <v>0</v>
      </c>
    </row>
    <row r="17" spans="1:3" x14ac:dyDescent="0.5">
      <c r="A17" s="17" t="s">
        <v>39</v>
      </c>
      <c r="B17" s="17" t="s">
        <v>35</v>
      </c>
      <c r="C17" s="13">
        <f>'Tarif semaine'!I15</f>
        <v>0</v>
      </c>
    </row>
    <row r="18" spans="1:3" x14ac:dyDescent="0.5">
      <c r="A18" s="17" t="s">
        <v>40</v>
      </c>
      <c r="B18" s="17" t="s">
        <v>36</v>
      </c>
      <c r="C18" s="21">
        <f>'Tarif semaine'!I15</f>
        <v>0</v>
      </c>
    </row>
    <row r="19" spans="1:3" x14ac:dyDescent="0.5">
      <c r="A19" s="17" t="s">
        <v>40</v>
      </c>
      <c r="B19" s="17" t="s">
        <v>37</v>
      </c>
      <c r="C19" s="21">
        <f>'Tarif semaine'!I15</f>
        <v>0</v>
      </c>
    </row>
    <row r="20" spans="1:3" ht="22.2" customHeight="1" x14ac:dyDescent="0.5">
      <c r="B20" s="14" t="s">
        <v>14</v>
      </c>
      <c r="C20" s="15">
        <f>SUM(C4:C19)</f>
        <v>0</v>
      </c>
    </row>
  </sheetData>
  <sheetProtection algorithmName="SHA-512" hashValue="ACptzwUka5ChIsB0jn6A77eybdeEzcWPIYxDDFEwI9vq6hYZ37xIA8pyluMhrnKJddiywMIYvcgIe1ZjZn7RTg==" saltValue="/ee+Bx5mcF3Hgxr1ruWD6Q==" spinCount="100000" sheet="1" formatCells="0" formatColumns="0" formatRows="0" insertColumns="0" insertRows="0" insertHyperlinks="0" deleteColumns="0" deleteRows="0"/>
  <mergeCells count="2">
    <mergeCell ref="A2:C2"/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&amp;CCollège La Madeleine 16 rue Van Vooren 72 000 LE MANS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 semaine</vt:lpstr>
      <vt:lpstr>Synthèse période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PATRY</dc:creator>
  <cp:lastModifiedBy>Gerald LEMONNIER</cp:lastModifiedBy>
  <cp:lastPrinted>2025-06-10T14:33:31Z</cp:lastPrinted>
  <dcterms:created xsi:type="dcterms:W3CDTF">2024-11-28T16:03:12Z</dcterms:created>
  <dcterms:modified xsi:type="dcterms:W3CDTF">2025-06-10T14:35:36Z</dcterms:modified>
</cp:coreProperties>
</file>