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oc\Travaux\Travaux murs\"/>
    </mc:Choice>
  </mc:AlternateContent>
  <bookViews>
    <workbookView xWindow="0" yWindow="0" windowWidth="28800" windowHeight="11535" tabRatio="977"/>
  </bookViews>
  <sheets>
    <sheet name="Estimation" sheetId="47" r:id="rId1"/>
    <sheet name="Page de garde" sheetId="48" r:id="rId2"/>
  </sheets>
  <definedNames>
    <definedName name="_xlnm.Print_Area" localSheetId="0">Estimation!$A$1:$I$157</definedName>
    <definedName name="_xlnm.Print_Area" localSheetId="1">'Page de garde'!$A$1:$G$49</definedName>
  </definedNames>
  <calcPr calcId="162913" concurrentCalc="0"/>
</workbook>
</file>

<file path=xl/calcChain.xml><?xml version="1.0" encoding="utf-8"?>
<calcChain xmlns="http://schemas.openxmlformats.org/spreadsheetml/2006/main">
  <c r="H20" i="47" l="1"/>
  <c r="H21" i="47"/>
  <c r="H22" i="47"/>
  <c r="H23" i="47"/>
  <c r="H24" i="47"/>
  <c r="H25" i="47"/>
  <c r="H30" i="47"/>
  <c r="H33" i="47"/>
  <c r="E40" i="47"/>
  <c r="H40" i="47"/>
  <c r="E41" i="47"/>
  <c r="H41" i="47"/>
  <c r="E42" i="47"/>
  <c r="H42" i="47"/>
  <c r="H45" i="47"/>
  <c r="H46" i="47"/>
  <c r="H47" i="47"/>
  <c r="E48" i="47"/>
  <c r="H48" i="47"/>
  <c r="E52" i="47"/>
  <c r="H52" i="47"/>
  <c r="E53" i="47"/>
  <c r="H53" i="47"/>
  <c r="E54" i="47"/>
  <c r="H54" i="47"/>
  <c r="H55" i="47"/>
  <c r="H56" i="47"/>
  <c r="H57" i="47"/>
  <c r="H62" i="47"/>
  <c r="H63" i="47"/>
  <c r="H64" i="47"/>
  <c r="E65" i="47"/>
  <c r="H65" i="47"/>
  <c r="H71" i="47"/>
  <c r="H75" i="47"/>
  <c r="H76" i="47"/>
  <c r="H80" i="47"/>
  <c r="H81" i="47"/>
  <c r="H82" i="47"/>
  <c r="H83" i="47"/>
  <c r="H103" i="47"/>
  <c r="H119" i="47"/>
  <c r="H120" i="47"/>
  <c r="H121" i="47"/>
  <c r="H122" i="47"/>
  <c r="H123" i="47"/>
  <c r="H124" i="47"/>
  <c r="H125" i="47"/>
  <c r="H126" i="47"/>
  <c r="E129" i="47"/>
  <c r="H129" i="47"/>
  <c r="E130" i="47"/>
  <c r="H130" i="47"/>
  <c r="E131" i="47"/>
  <c r="H131" i="47"/>
  <c r="H134" i="47"/>
  <c r="H135" i="47"/>
  <c r="E136" i="47"/>
  <c r="H136" i="47"/>
  <c r="E137" i="47"/>
  <c r="H137" i="47"/>
  <c r="E138" i="47"/>
  <c r="H138" i="47"/>
  <c r="E139" i="47"/>
  <c r="H139" i="47"/>
  <c r="E140" i="47"/>
  <c r="H140" i="47"/>
  <c r="H141" i="47"/>
  <c r="H145" i="47"/>
  <c r="H146" i="47"/>
  <c r="H147" i="47"/>
  <c r="H148" i="47"/>
  <c r="H149" i="47"/>
  <c r="H150" i="47"/>
  <c r="H155" i="47"/>
  <c r="H156" i="47"/>
  <c r="H159" i="47"/>
  <c r="H160" i="47"/>
  <c r="H163" i="47"/>
  <c r="H165" i="47"/>
  <c r="H167" i="47"/>
  <c r="E66" i="47"/>
  <c r="E68" i="47"/>
  <c r="E67" i="47"/>
  <c r="E60" i="47"/>
  <c r="E61" i="47"/>
  <c r="E49" i="47"/>
  <c r="E44" i="47"/>
  <c r="E43" i="47"/>
  <c r="H105" i="47"/>
  <c r="H107" i="47"/>
</calcChain>
</file>

<file path=xl/sharedStrings.xml><?xml version="1.0" encoding="utf-8"?>
<sst xmlns="http://schemas.openxmlformats.org/spreadsheetml/2006/main" count="313" uniqueCount="90">
  <si>
    <t>Désignation</t>
  </si>
  <si>
    <t>U</t>
  </si>
  <si>
    <t>Prix unitaire (€/HT)</t>
  </si>
  <si>
    <t>ens</t>
  </si>
  <si>
    <t>m²</t>
  </si>
  <si>
    <t>ml</t>
  </si>
  <si>
    <t>AFFAIRE</t>
  </si>
  <si>
    <t xml:space="preserve"> </t>
  </si>
  <si>
    <t>Maitre d'ouvrage</t>
  </si>
  <si>
    <t>INDICE</t>
  </si>
  <si>
    <t xml:space="preserve">Prix total (€/HT) </t>
  </si>
  <si>
    <t>Qtés Entreprise</t>
  </si>
  <si>
    <t>TVA</t>
  </si>
  <si>
    <t>TOTAL EUROS / HT</t>
  </si>
  <si>
    <t>TOTAL EUROS / TTC</t>
  </si>
  <si>
    <t>Qtés Architecte</t>
  </si>
  <si>
    <t>1</t>
  </si>
  <si>
    <t>1-1</t>
  </si>
  <si>
    <t>Localisation</t>
  </si>
  <si>
    <t>1-2</t>
  </si>
  <si>
    <t>1-3</t>
  </si>
  <si>
    <t>1-4</t>
  </si>
  <si>
    <t xml:space="preserve">Poste </t>
  </si>
  <si>
    <t>Rénovation de mur en pierre</t>
  </si>
  <si>
    <t>Curage de l'enduit existant</t>
  </si>
  <si>
    <t>Installation de chantier et protections</t>
  </si>
  <si>
    <t>Reprise des joints et rénovation des parements en pierres</t>
  </si>
  <si>
    <t>Clôtures</t>
  </si>
  <si>
    <t>MAITRISE D'OUVRAGE</t>
  </si>
  <si>
    <t>SOCIETE IGH ARCHITECTURE</t>
  </si>
  <si>
    <t>Conseil Régionnal Ile de France</t>
  </si>
  <si>
    <t xml:space="preserve">LYCEE LOUIS DE BROGLIE </t>
  </si>
  <si>
    <t xml:space="preserve">MARCHE DE BASE </t>
  </si>
  <si>
    <t xml:space="preserve">Fourniture et pose de chaperon coulé sur place ou préfabriqués comprenant :
- Dépose du chaperon existant ou de la forme de pente y compris évacuation des gravats.                                                                                                                                - Mortier de ciment hydrofugé. 
- Double pente d'évacuation sur l'extérieur y compris larmiers.
- Finition grise bouchardée.
</t>
  </si>
  <si>
    <t xml:space="preserve">Rénovation de mur de clôture existant comprenant :
- Mise en place de protections de sécurité vis à vis des tiers y compris protections des trottoirs et nettoyage quotidien. La prestation comprend la dépose et la repose des ouvrages publics.                                                                                                                                 - Démolition des parties dégradées et ouverture des fissures pour traitement.
- Curage complet de l'enduit existant pour mise à nu de la pierre existante et de la clôture grillagée existante en partie haute y compris évacuation des gravats.                                                                                                                                     - Nettoyage de l’ensemble des parements en pierres. Les pierres déposées seront nettoyées et réutilisées pour la révision du présent mur. La reprise sera réalisée selon les techniques traditionnelles de construction de murs en pierres de pays. 
- L'entrepreneur aura donc à sa charge l'approvisionnement du complément de pierres dito existantes pour réaliser l'ouvrage si celles-ci venaient à manquer. 
- Reprise intégrale des joints au mortier de chaux de type RENOCAL ou équivalent.
</t>
  </si>
  <si>
    <t>Fermeture de baie</t>
  </si>
  <si>
    <t>MUR DE CLOTURE</t>
  </si>
  <si>
    <t>Chaperons</t>
  </si>
  <si>
    <t>Reprise de contrefort en pierre</t>
  </si>
  <si>
    <t>u</t>
  </si>
  <si>
    <t>Divers</t>
  </si>
  <si>
    <t>Dépose des végétaux existants stockés y compris évacuation en décharge</t>
  </si>
  <si>
    <t>Dépose des gravillons existants stockés y compris bac et évacuation en décharge</t>
  </si>
  <si>
    <t>1-5</t>
  </si>
  <si>
    <t>Repère 8</t>
  </si>
  <si>
    <t>Repères 5 et 6</t>
  </si>
  <si>
    <t>Repères 4 ,8, 9, 10, 14, 15, 16, 17, 18 et 22</t>
  </si>
  <si>
    <t>Repères 1, 2, 3, 4 ,8, 9, 10, 11, 13, 14, 15, 16, 17, 18, 19, 20, 21, et 22</t>
  </si>
  <si>
    <t>Repères  3, 19, 20 et 21</t>
  </si>
  <si>
    <t>MONTANT DES TRAVAUX  TVA 20 %</t>
  </si>
  <si>
    <t>B</t>
  </si>
  <si>
    <t>Repère 1</t>
  </si>
  <si>
    <t>Repère 2</t>
  </si>
  <si>
    <t>Repère 3</t>
  </si>
  <si>
    <t>Repère 4</t>
  </si>
  <si>
    <t>Repère 5</t>
  </si>
  <si>
    <t>Repère 6</t>
  </si>
  <si>
    <t>Repère 9</t>
  </si>
  <si>
    <t>Repère 10</t>
  </si>
  <si>
    <t>Repère 11</t>
  </si>
  <si>
    <t>Repère 13</t>
  </si>
  <si>
    <t>Repère 14</t>
  </si>
  <si>
    <t>Repère 15</t>
  </si>
  <si>
    <t>Repère 16</t>
  </si>
  <si>
    <t>Repère 17</t>
  </si>
  <si>
    <t>Repère 18</t>
  </si>
  <si>
    <t>Repère 19</t>
  </si>
  <si>
    <t>Repère 20</t>
  </si>
  <si>
    <t>Repère 21</t>
  </si>
  <si>
    <t>Repère 22</t>
  </si>
  <si>
    <t>TRANCHE FERME</t>
  </si>
  <si>
    <r>
      <rPr>
        <u/>
        <sz val="14"/>
        <color theme="1"/>
        <rFont val="Arial"/>
        <family val="2"/>
      </rPr>
      <t xml:space="preserve">Révision de chaperon existant comprenant </t>
    </r>
    <r>
      <rPr>
        <sz val="14"/>
        <color theme="1"/>
        <rFont val="Arial"/>
        <family val="2"/>
      </rPr>
      <t xml:space="preserve">:
- Dépose des ouvrages dégradés y compris évacuation des gravats.                                                                                                                                - Mortier de ciment hydrofugé. 
- Reprise des larmiers et des pentes.
- Finition grise bouchardée.
</t>
    </r>
  </si>
  <si>
    <r>
      <rPr>
        <u/>
        <sz val="14"/>
        <color theme="1"/>
        <rFont val="Arial"/>
        <family val="2"/>
      </rPr>
      <t>Fermeture de baie comprenant</t>
    </r>
    <r>
      <rPr>
        <sz val="14"/>
        <color theme="1"/>
        <rFont val="Arial"/>
        <family val="2"/>
      </rPr>
      <t xml:space="preserve"> :
- Mise en place de protections de sécurité vis à vis des tiers y compris protections des trottoirs et nettoyage quotidien. La prestation comprend la dépose et la repose des ouvrages publics.                                                                                                                                 - Dépose de porte en bois y compris quincaillerie, paumelles et évacuation des gravats.                                                                                                                                  - La fermeture de baie sera réalisée selon les techniques traditionnelles de construction de murs en pierres de pays. 
- L'entrepreneur aura donc à sa charge l'approvisionnement  de pierres dito existantes pour réaliser l'ouvrage. 
- Réalisation des joints au mortier de chaux de type RENOCAL ou équivalent.
</t>
    </r>
  </si>
  <si>
    <r>
      <rPr>
        <u/>
        <sz val="14"/>
        <color theme="1"/>
        <rFont val="Arial"/>
        <family val="2"/>
      </rPr>
      <t>Fourniture et pose de clôtures de chez NORMACLO ou équivalent comprenant</t>
    </r>
    <r>
      <rPr>
        <sz val="14"/>
        <color theme="1"/>
        <rFont val="Arial"/>
        <family val="2"/>
      </rPr>
      <t xml:space="preserve"> :
- Dépose des grilles existantes y compris évacuation des gravats.
- Les tubes 50 x 10 mm sont soudés en applique contre les lisses horizontales, laissant apparaître la section la plus fine. Les poteaux disparaissent derrière les grilles.
- Barreaux : tubes en acier 50 x 10 soudés en applique contre les lisses horizontales.
- Vide entre barreaux : 110 mm. Section des lisses horizontales : 50 x 30 mm.
- Poteau compatible : carré 60 x 60 mm.
- Traitement anticorrosion Acier galvanisé et thermo poudré à 200° polyester bâtiment.
- Teinte au choix de l’architecte.
- Scellement dans fondations maçonnées à créer ou mur avec platines et boulonneries.</t>
    </r>
  </si>
  <si>
    <t>pm</t>
  </si>
  <si>
    <t>Repères 1 et 2</t>
  </si>
  <si>
    <t>Repères 10, 11, 13, 16, 17 et 22</t>
  </si>
  <si>
    <t>TRANCHE CONDITIONNELLE</t>
  </si>
  <si>
    <t>1, avenue Jean Béranger   78 160 MARLY LE ROI</t>
  </si>
  <si>
    <t xml:space="preserve">pôle lycées - DPM - Sous-DirectionTerritoriale OUEST </t>
  </si>
  <si>
    <t xml:space="preserve">01.30.52.53.78    &amp;   06 07 69 28 24  </t>
  </si>
  <si>
    <t>IGHarchi@wanadoo.fr</t>
  </si>
  <si>
    <t>2, place de l’Eglise   78 720 DAMPIERRE-EN-YVELINES</t>
  </si>
  <si>
    <t>réfection partielle clôture périphérique  - LYCEE LOUIS DE BROGLIE  - 1, avenue Jean Béranger   78 160 MARLY LE ROI</t>
  </si>
  <si>
    <t>Lycée Louis de Broglie - Conseil Régional Ile de France</t>
  </si>
  <si>
    <t>PHASE DCE - NOVEMBRE 2018</t>
  </si>
  <si>
    <t>REFECTION PARTIELLE  CLOTURE PERIPHERIQUE</t>
  </si>
  <si>
    <t>DESCRIPTIF DES TRAVAUX - DPGF</t>
  </si>
  <si>
    <t>BORDEREAUX DE REPONSE</t>
  </si>
  <si>
    <t>Repères 15 et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</si>
</sst>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0_);\(#,##0\)"/>
    <numFmt numFmtId="165" formatCode="#,##0.00\ [$€];[Red]\-#,##0.00\ [$€]"/>
    <numFmt numFmtId="166" formatCode="_-* #,##0.00\ _F_-;\-* #,##0.00\ _F_-;_-* &quot;-&quot;??\ _F_-;_-@_-"/>
    <numFmt numFmtId="167" formatCode="_-* #,##0.00\ &quot;F&quot;_-;\-* #,##0.00\ &quot;F&quot;_-;_-* &quot;-&quot;??\ &quot;F&quot;_-;_-@_-"/>
    <numFmt numFmtId="168" formatCode="_-* #,##0.00\ [$€-40C]_-;\-* #,##0.00\ [$€-40C]_-;_-* &quot;-&quot;??\ [$€-40C]_-;_-@_-"/>
    <numFmt numFmtId="169" formatCode="0.0%"/>
  </numFmts>
  <fonts count="22" x14ac:knownFonts="1">
    <font>
      <sz val="11"/>
      <color theme="1"/>
      <name val="Calibri"/>
      <family val="2"/>
      <scheme val="minor"/>
    </font>
    <font>
      <sz val="10"/>
      <name val="Arial"/>
      <family val="2"/>
    </font>
    <font>
      <sz val="10"/>
      <name val="Courier New"/>
      <family val="3"/>
    </font>
    <font>
      <sz val="12"/>
      <name val="Arial"/>
      <family val="2"/>
    </font>
    <font>
      <b/>
      <sz val="18"/>
      <color indexed="56"/>
      <name val="Cambria"/>
      <family val="2"/>
    </font>
    <font>
      <b/>
      <sz val="12"/>
      <name val="Arial"/>
      <family val="2"/>
    </font>
    <font>
      <b/>
      <sz val="10"/>
      <name val="Arial"/>
      <family val="2"/>
    </font>
    <font>
      <sz val="10"/>
      <name val="Helv"/>
    </font>
    <font>
      <sz val="10"/>
      <name val="MS Sans Serif"/>
      <family val="2"/>
    </font>
    <font>
      <b/>
      <sz val="14"/>
      <color theme="1"/>
      <name val="Arial"/>
      <family val="2"/>
    </font>
    <font>
      <sz val="11"/>
      <color theme="1"/>
      <name val="Calibri"/>
      <family val="2"/>
      <scheme val="minor"/>
    </font>
    <font>
      <b/>
      <sz val="12"/>
      <color theme="1"/>
      <name val="Arial"/>
      <family val="2"/>
    </font>
    <font>
      <sz val="12"/>
      <color theme="1"/>
      <name val="Arial"/>
      <family val="2"/>
    </font>
    <font>
      <b/>
      <sz val="16"/>
      <color theme="1"/>
      <name val="Arial"/>
      <family val="2"/>
    </font>
    <font>
      <sz val="14"/>
      <color theme="1"/>
      <name val="Arial"/>
      <family val="2"/>
    </font>
    <font>
      <sz val="14"/>
      <color theme="1"/>
      <name val="Calibri"/>
      <family val="2"/>
      <scheme val="minor"/>
    </font>
    <font>
      <sz val="18"/>
      <color theme="1"/>
      <name val="Arial"/>
      <family val="2"/>
    </font>
    <font>
      <sz val="16"/>
      <color theme="1"/>
      <name val="Arial"/>
      <family val="2"/>
    </font>
    <font>
      <b/>
      <sz val="20"/>
      <color theme="1"/>
      <name val="Arial"/>
      <family val="2"/>
    </font>
    <font>
      <u/>
      <sz val="14"/>
      <color theme="1"/>
      <name val="Arial"/>
      <family val="2"/>
    </font>
    <font>
      <b/>
      <sz val="24"/>
      <color theme="1"/>
      <name val="Arial"/>
      <family val="2"/>
    </font>
    <font>
      <u/>
      <sz val="11"/>
      <color theme="10"/>
      <name val="Calibri"/>
      <family val="2"/>
      <scheme val="minor"/>
    </font>
  </fonts>
  <fills count="3">
    <fill>
      <patternFill patternType="none"/>
    </fill>
    <fill>
      <patternFill patternType="gray125"/>
    </fill>
    <fill>
      <patternFill patternType="solid">
        <fgColor rgb="FF00B0F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34">
    <xf numFmtId="0" fontId="0" fillId="0" borderId="0"/>
    <xf numFmtId="0" fontId="1" fillId="0" borderId="0"/>
    <xf numFmtId="0" fontId="2" fillId="0" borderId="0"/>
    <xf numFmtId="164" fontId="3" fillId="0" borderId="0"/>
    <xf numFmtId="0" fontId="4"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applyBorder="0"/>
    <xf numFmtId="0" fontId="1" fillId="0" borderId="0"/>
    <xf numFmtId="0" fontId="1" fillId="0" borderId="0"/>
    <xf numFmtId="0" fontId="1" fillId="0" borderId="0" applyBorder="0"/>
    <xf numFmtId="9" fontId="1" fillId="0" borderId="0" applyFont="0" applyFill="0" applyBorder="0" applyAlignment="0" applyProtection="0"/>
    <xf numFmtId="0" fontId="5" fillId="0" borderId="0" applyNumberFormat="0" applyFill="0" applyProtection="0">
      <alignment horizontal="left"/>
    </xf>
    <xf numFmtId="0" fontId="6" fillId="0" borderId="0" applyNumberFormat="0" applyFill="0" applyProtection="0">
      <alignment horizontal="left"/>
    </xf>
    <xf numFmtId="44" fontId="10" fillId="0" borderId="0" applyFont="0" applyFill="0" applyBorder="0" applyAlignment="0" applyProtection="0"/>
    <xf numFmtId="9" fontId="10" fillId="0" borderId="0" applyFont="0" applyFill="0" applyBorder="0" applyAlignment="0" applyProtection="0"/>
    <xf numFmtId="0" fontId="21" fillId="0" borderId="0" applyNumberFormat="0" applyFill="0" applyBorder="0" applyAlignment="0" applyProtection="0"/>
  </cellStyleXfs>
  <cellXfs count="143">
    <xf numFmtId="0" fontId="0" fillId="0" borderId="0" xfId="0"/>
    <xf numFmtId="0" fontId="11" fillId="0" borderId="0" xfId="0" applyFont="1"/>
    <xf numFmtId="0" fontId="12" fillId="0" borderId="0" xfId="0" applyFont="1"/>
    <xf numFmtId="44" fontId="12" fillId="0" borderId="0" xfId="31" applyFont="1"/>
    <xf numFmtId="0" fontId="13" fillId="0" borderId="0" xfId="0" applyFont="1"/>
    <xf numFmtId="0" fontId="14" fillId="0" borderId="10" xfId="0" applyFont="1" applyBorder="1"/>
    <xf numFmtId="0" fontId="14" fillId="0" borderId="0" xfId="0" applyFont="1"/>
    <xf numFmtId="44" fontId="14" fillId="0" borderId="10" xfId="31" applyFont="1" applyBorder="1"/>
    <xf numFmtId="0" fontId="14" fillId="0" borderId="14" xfId="0" applyFont="1" applyBorder="1"/>
    <xf numFmtId="44" fontId="14" fillId="0" borderId="14" xfId="31" applyFont="1" applyBorder="1"/>
    <xf numFmtId="49" fontId="9" fillId="0" borderId="14" xfId="0" applyNumberFormat="1" applyFont="1" applyBorder="1" applyAlignment="1">
      <alignment horizontal="center" vertical="center"/>
    </xf>
    <xf numFmtId="0" fontId="9" fillId="0" borderId="0" xfId="0" applyFont="1"/>
    <xf numFmtId="0" fontId="14" fillId="0" borderId="14" xfId="0" applyFont="1" applyBorder="1" applyAlignment="1">
      <alignment horizontal="center"/>
    </xf>
    <xf numFmtId="44" fontId="14" fillId="0" borderId="0" xfId="31" applyFont="1"/>
    <xf numFmtId="0" fontId="14" fillId="0" borderId="14" xfId="0" applyFont="1" applyBorder="1" applyAlignment="1">
      <alignment horizontal="center" vertical="center"/>
    </xf>
    <xf numFmtId="2" fontId="14" fillId="0" borderId="14" xfId="0" applyNumberFormat="1" applyFont="1" applyBorder="1" applyAlignment="1">
      <alignment horizontal="center" vertical="center"/>
    </xf>
    <xf numFmtId="44" fontId="14" fillId="0" borderId="14" xfId="31" applyFont="1" applyBorder="1" applyAlignment="1">
      <alignment vertical="center"/>
    </xf>
    <xf numFmtId="0" fontId="14" fillId="0" borderId="11" xfId="0" applyFont="1" applyBorder="1" applyAlignment="1">
      <alignment horizontal="center" vertical="center"/>
    </xf>
    <xf numFmtId="2" fontId="14" fillId="0" borderId="11" xfId="0" applyNumberFormat="1" applyFont="1" applyBorder="1" applyAlignment="1">
      <alignment horizontal="center" vertical="center"/>
    </xf>
    <xf numFmtId="44" fontId="14" fillId="0" borderId="11" xfId="31" applyFont="1" applyBorder="1" applyAlignment="1">
      <alignment vertical="center"/>
    </xf>
    <xf numFmtId="0" fontId="14" fillId="0" borderId="1" xfId="0" applyFont="1" applyBorder="1" applyAlignment="1">
      <alignment horizontal="center" vertical="center"/>
    </xf>
    <xf numFmtId="44" fontId="9" fillId="0" borderId="10" xfId="31" applyFont="1" applyBorder="1"/>
    <xf numFmtId="0" fontId="15" fillId="0" borderId="0" xfId="0" applyFont="1"/>
    <xf numFmtId="0" fontId="14" fillId="0" borderId="13" xfId="0" applyFont="1" applyBorder="1" applyAlignment="1">
      <alignment horizontal="center" vertical="center"/>
    </xf>
    <xf numFmtId="44" fontId="9" fillId="0" borderId="14" xfId="31" applyFont="1" applyBorder="1"/>
    <xf numFmtId="0" fontId="14" fillId="0" borderId="0" xfId="0" applyFont="1" applyBorder="1" applyAlignment="1">
      <alignment horizontal="right"/>
    </xf>
    <xf numFmtId="2" fontId="14" fillId="0" borderId="0" xfId="0" applyNumberFormat="1" applyFont="1" applyBorder="1" applyAlignment="1">
      <alignment horizontal="right"/>
    </xf>
    <xf numFmtId="2" fontId="14" fillId="0" borderId="9" xfId="0" applyNumberFormat="1" applyFont="1" applyBorder="1" applyAlignment="1">
      <alignment horizontal="right"/>
    </xf>
    <xf numFmtId="44" fontId="9" fillId="0" borderId="14" xfId="31" applyFont="1" applyBorder="1" applyAlignment="1">
      <alignment vertical="center" wrapText="1"/>
    </xf>
    <xf numFmtId="0" fontId="14" fillId="0" borderId="4" xfId="0" applyFont="1" applyBorder="1" applyAlignment="1">
      <alignment horizontal="center" vertical="center"/>
    </xf>
    <xf numFmtId="44" fontId="9" fillId="0" borderId="11" xfId="31" applyFont="1" applyBorder="1"/>
    <xf numFmtId="169" fontId="14" fillId="0" borderId="14" xfId="32" applyNumberFormat="1" applyFont="1" applyBorder="1" applyAlignment="1">
      <alignment horizontal="right" vertical="center"/>
    </xf>
    <xf numFmtId="0" fontId="14" fillId="0" borderId="0" xfId="0" applyFont="1" applyBorder="1"/>
    <xf numFmtId="0" fontId="9" fillId="0" borderId="14" xfId="0" applyFont="1" applyBorder="1"/>
    <xf numFmtId="0" fontId="14" fillId="0" borderId="14" xfId="0" applyFont="1" applyBorder="1" applyAlignment="1">
      <alignment wrapText="1"/>
    </xf>
    <xf numFmtId="49" fontId="14" fillId="0" borderId="11" xfId="0" applyNumberFormat="1" applyFont="1" applyBorder="1" applyAlignment="1">
      <alignment vertical="center" wrapText="1"/>
    </xf>
    <xf numFmtId="0" fontId="14" fillId="0" borderId="14" xfId="0" applyFont="1" applyBorder="1" applyAlignment="1">
      <alignment vertical="center"/>
    </xf>
    <xf numFmtId="0" fontId="14" fillId="0" borderId="14" xfId="0" applyFont="1" applyBorder="1" applyAlignment="1">
      <alignment vertical="center" wrapText="1"/>
    </xf>
    <xf numFmtId="0" fontId="14" fillId="0" borderId="2" xfId="0" applyFont="1" applyBorder="1"/>
    <xf numFmtId="44" fontId="14" fillId="0" borderId="0" xfId="31" applyFont="1" applyBorder="1" applyAlignment="1">
      <alignment vertical="center"/>
    </xf>
    <xf numFmtId="0" fontId="14" fillId="0" borderId="0" xfId="0" applyFont="1" applyBorder="1" applyAlignment="1">
      <alignment vertical="center" wrapText="1"/>
    </xf>
    <xf numFmtId="49" fontId="9" fillId="0" borderId="11" xfId="0" applyNumberFormat="1" applyFont="1" applyBorder="1" applyAlignment="1">
      <alignment horizontal="center" vertical="center"/>
    </xf>
    <xf numFmtId="168" fontId="14" fillId="0" borderId="5" xfId="0" applyNumberFormat="1" applyFont="1" applyBorder="1" applyAlignment="1">
      <alignment horizontal="center" vertical="center"/>
    </xf>
    <xf numFmtId="9" fontId="14" fillId="0" borderId="11" xfId="32" applyFont="1" applyBorder="1" applyAlignment="1">
      <alignment horizontal="right" vertical="center"/>
    </xf>
    <xf numFmtId="169" fontId="14" fillId="0" borderId="11" xfId="32" applyNumberFormat="1" applyFont="1" applyBorder="1" applyAlignment="1">
      <alignment horizontal="right" vertical="center"/>
    </xf>
    <xf numFmtId="0" fontId="9" fillId="0" borderId="0" xfId="0" applyFont="1" applyBorder="1"/>
    <xf numFmtId="44" fontId="14" fillId="0" borderId="0" xfId="31" applyFont="1" applyBorder="1"/>
    <xf numFmtId="0" fontId="14" fillId="0" borderId="0" xfId="0" applyFont="1" applyBorder="1" applyAlignment="1">
      <alignment wrapText="1"/>
    </xf>
    <xf numFmtId="0" fontId="14" fillId="0" borderId="3" xfId="0" applyFont="1" applyBorder="1"/>
    <xf numFmtId="49" fontId="9" fillId="0" borderId="0" xfId="0" applyNumberFormat="1" applyFont="1" applyBorder="1" applyAlignment="1">
      <alignment horizontal="right" vertical="center" wrapText="1"/>
    </xf>
    <xf numFmtId="49" fontId="9" fillId="0" borderId="9" xfId="0" applyNumberFormat="1" applyFont="1" applyBorder="1" applyAlignment="1">
      <alignment horizontal="right" vertical="center" wrapText="1"/>
    </xf>
    <xf numFmtId="44" fontId="14" fillId="0" borderId="5" xfId="31" applyFont="1" applyBorder="1" applyAlignment="1">
      <alignment vertical="center"/>
    </xf>
    <xf numFmtId="0" fontId="14" fillId="0" borderId="10" xfId="0" applyFont="1" applyBorder="1" applyAlignment="1">
      <alignment wrapText="1"/>
    </xf>
    <xf numFmtId="0" fontId="14" fillId="0" borderId="11" xfId="0" applyFont="1" applyBorder="1" applyAlignment="1">
      <alignment wrapText="1"/>
    </xf>
    <xf numFmtId="164" fontId="9" fillId="0" borderId="0" xfId="3" applyFont="1" applyFill="1" applyBorder="1" applyAlignment="1" applyProtection="1">
      <alignment horizontal="left" vertical="center"/>
      <protection locked="0"/>
    </xf>
    <xf numFmtId="164" fontId="9" fillId="0" borderId="0" xfId="3" applyFont="1" applyFill="1" applyBorder="1" applyAlignment="1" applyProtection="1">
      <alignment horizontal="left"/>
      <protection locked="0"/>
    </xf>
    <xf numFmtId="164" fontId="9" fillId="0" borderId="0" xfId="3" applyFont="1" applyFill="1" applyBorder="1" applyAlignment="1" applyProtection="1">
      <alignment horizontal="left" vertical="center" wrapText="1"/>
      <protection locked="0"/>
    </xf>
    <xf numFmtId="0" fontId="9" fillId="0" borderId="0" xfId="0" applyFont="1" applyAlignment="1">
      <alignment vertical="center"/>
    </xf>
    <xf numFmtId="0" fontId="0" fillId="0" borderId="1" xfId="0" applyBorder="1"/>
    <xf numFmtId="0" fontId="0" fillId="0" borderId="2" xfId="0" applyBorder="1"/>
    <xf numFmtId="0" fontId="0" fillId="0" borderId="3" xfId="0" applyBorder="1"/>
    <xf numFmtId="0" fontId="0" fillId="0" borderId="13" xfId="0" applyBorder="1"/>
    <xf numFmtId="0" fontId="0" fillId="0" borderId="0" xfId="0" applyBorder="1"/>
    <xf numFmtId="0" fontId="0" fillId="0" borderId="9" xfId="0" applyBorder="1"/>
    <xf numFmtId="0" fontId="14" fillId="0" borderId="1" xfId="0" applyFont="1" applyBorder="1"/>
    <xf numFmtId="0" fontId="14" fillId="0" borderId="13" xfId="0" applyFont="1" applyBorder="1"/>
    <xf numFmtId="0" fontId="14" fillId="0" borderId="9" xfId="0" applyFont="1" applyBorder="1"/>
    <xf numFmtId="0" fontId="14" fillId="0" borderId="4" xfId="0" applyFont="1" applyBorder="1"/>
    <xf numFmtId="0" fontId="14" fillId="0" borderId="5" xfId="0" applyFont="1" applyBorder="1"/>
    <xf numFmtId="0" fontId="14" fillId="0" borderId="6" xfId="0" applyFont="1" applyBorder="1"/>
    <xf numFmtId="0" fontId="14" fillId="0" borderId="15" xfId="0" applyFont="1" applyBorder="1"/>
    <xf numFmtId="0" fontId="14" fillId="0" borderId="12" xfId="0" applyFont="1" applyBorder="1"/>
    <xf numFmtId="0" fontId="14" fillId="0" borderId="15" xfId="0" applyFont="1" applyBorder="1" applyAlignment="1">
      <alignment horizontal="center" vertical="center"/>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right" vertical="center" wrapText="1"/>
    </xf>
    <xf numFmtId="49" fontId="9" fillId="2" borderId="15" xfId="0" applyNumberFormat="1" applyFont="1" applyFill="1" applyBorder="1" applyAlignment="1">
      <alignment horizontal="center" vertical="center"/>
    </xf>
    <xf numFmtId="0" fontId="9" fillId="2" borderId="12" xfId="0" applyFont="1" applyFill="1" applyBorder="1" applyAlignment="1">
      <alignment vertical="center" wrapText="1"/>
    </xf>
    <xf numFmtId="0" fontId="14" fillId="2" borderId="15" xfId="0" applyFont="1" applyFill="1" applyBorder="1" applyAlignment="1">
      <alignment wrapText="1"/>
    </xf>
    <xf numFmtId="2" fontId="14" fillId="0" borderId="15" xfId="0" applyNumberFormat="1" applyFont="1" applyBorder="1" applyAlignment="1">
      <alignment horizontal="center" vertical="center"/>
    </xf>
    <xf numFmtId="44" fontId="14" fillId="0" borderId="12" xfId="31" applyFont="1" applyBorder="1" applyAlignment="1">
      <alignment vertical="center"/>
    </xf>
    <xf numFmtId="44" fontId="14" fillId="0" borderId="15" xfId="31" applyFont="1" applyBorder="1" applyAlignment="1">
      <alignment vertical="center"/>
    </xf>
    <xf numFmtId="169" fontId="14" fillId="0" borderId="15" xfId="32" applyNumberFormat="1" applyFont="1" applyBorder="1" applyAlignment="1">
      <alignment horizontal="right" vertical="center"/>
    </xf>
    <xf numFmtId="0" fontId="9" fillId="2" borderId="12" xfId="0" applyFont="1" applyFill="1" applyBorder="1"/>
    <xf numFmtId="0" fontId="9" fillId="2" borderId="15" xfId="0" applyFont="1" applyFill="1" applyBorder="1"/>
    <xf numFmtId="0" fontId="14" fillId="0" borderId="15" xfId="0" applyFont="1" applyBorder="1" applyAlignment="1">
      <alignment horizontal="center"/>
    </xf>
    <xf numFmtId="44" fontId="14" fillId="0" borderId="15" xfId="31" applyFont="1" applyBorder="1"/>
    <xf numFmtId="49" fontId="9" fillId="0" borderId="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14" fillId="0" borderId="9" xfId="0" applyFont="1" applyBorder="1" applyAlignment="1">
      <alignment wrapText="1"/>
    </xf>
    <xf numFmtId="49" fontId="14" fillId="0" borderId="6" xfId="0" applyNumberFormat="1" applyFont="1" applyBorder="1" applyAlignment="1">
      <alignment vertical="center" wrapText="1"/>
    </xf>
    <xf numFmtId="0" fontId="14" fillId="0" borderId="6" xfId="0" applyFont="1" applyBorder="1" applyAlignment="1">
      <alignment wrapText="1"/>
    </xf>
    <xf numFmtId="0" fontId="14" fillId="0" borderId="11" xfId="0" applyFont="1" applyBorder="1" applyAlignment="1">
      <alignment horizontal="right" vertical="center" wrapText="1"/>
    </xf>
    <xf numFmtId="49" fontId="9" fillId="0" borderId="0" xfId="0" applyNumberFormat="1" applyFont="1" applyBorder="1" applyAlignment="1">
      <alignment horizontal="right" vertical="center" wrapText="1"/>
    </xf>
    <xf numFmtId="49" fontId="9" fillId="0" borderId="9" xfId="0" applyNumberFormat="1" applyFont="1" applyBorder="1" applyAlignment="1">
      <alignment horizontal="right" vertical="center" wrapText="1"/>
    </xf>
    <xf numFmtId="0" fontId="14" fillId="0" borderId="9" xfId="0" applyFont="1" applyBorder="1" applyAlignment="1">
      <alignment vertical="center" wrapText="1"/>
    </xf>
    <xf numFmtId="0" fontId="19" fillId="0" borderId="0" xfId="0" applyFont="1" applyBorder="1" applyAlignment="1">
      <alignment horizontal="left" vertical="center" wrapText="1"/>
    </xf>
    <xf numFmtId="0" fontId="13" fillId="0" borderId="2" xfId="0" applyFont="1" applyBorder="1" applyAlignment="1">
      <alignment horizont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49" fontId="9" fillId="0" borderId="2" xfId="0" applyNumberFormat="1" applyFont="1" applyBorder="1" applyAlignment="1">
      <alignment horizontal="right" vertical="center" wrapText="1"/>
    </xf>
    <xf numFmtId="49" fontId="9" fillId="0" borderId="3" xfId="0" applyNumberFormat="1" applyFont="1" applyBorder="1" applyAlignment="1">
      <alignment horizontal="right" vertical="center" wrapText="1"/>
    </xf>
    <xf numFmtId="49" fontId="9" fillId="0" borderId="0" xfId="0" applyNumberFormat="1" applyFont="1" applyBorder="1" applyAlignment="1">
      <alignment horizontal="right" vertical="center" wrapText="1"/>
    </xf>
    <xf numFmtId="49" fontId="9" fillId="0" borderId="9" xfId="0" applyNumberFormat="1" applyFont="1" applyBorder="1" applyAlignment="1">
      <alignment horizontal="right" vertical="center" wrapText="1"/>
    </xf>
    <xf numFmtId="49" fontId="9" fillId="0" borderId="5" xfId="0" applyNumberFormat="1" applyFont="1" applyBorder="1" applyAlignment="1">
      <alignment horizontal="right" vertical="center" wrapText="1"/>
    </xf>
    <xf numFmtId="49" fontId="9" fillId="0" borderId="6" xfId="0" applyNumberFormat="1" applyFont="1" applyBorder="1" applyAlignment="1">
      <alignment horizontal="right" vertical="center" wrapText="1"/>
    </xf>
    <xf numFmtId="0" fontId="9" fillId="0" borderId="0" xfId="0" applyFont="1" applyAlignment="1">
      <alignment horizontal="left"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44" fontId="11" fillId="0" borderId="20" xfId="31" applyFont="1" applyBorder="1" applyAlignment="1">
      <alignment horizontal="center" vertical="center" wrapText="1"/>
    </xf>
    <xf numFmtId="44" fontId="11" fillId="0" borderId="21" xfId="31" applyFont="1" applyBorder="1" applyAlignment="1">
      <alignment horizontal="center" vertical="center" wrapText="1"/>
    </xf>
    <xf numFmtId="0" fontId="12" fillId="0" borderId="0" xfId="0" applyFont="1" applyBorder="1" applyAlignment="1">
      <alignment horizontal="center"/>
    </xf>
    <xf numFmtId="0" fontId="12" fillId="0" borderId="9" xfId="0" applyFont="1" applyBorder="1" applyAlignment="1">
      <alignment horizontal="center"/>
    </xf>
    <xf numFmtId="0" fontId="21" fillId="0" borderId="0" xfId="33"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center"/>
    </xf>
    <xf numFmtId="0" fontId="14" fillId="0" borderId="9" xfId="0" applyFont="1" applyBorder="1" applyAlignment="1">
      <alignment horizontal="center"/>
    </xf>
    <xf numFmtId="0" fontId="9" fillId="0" borderId="2" xfId="0" applyFont="1" applyBorder="1" applyAlignment="1">
      <alignment horizontal="center"/>
    </xf>
    <xf numFmtId="0" fontId="16" fillId="0" borderId="13" xfId="0" applyFont="1" applyBorder="1" applyAlignment="1">
      <alignment horizontal="center"/>
    </xf>
    <xf numFmtId="0" fontId="16" fillId="0" borderId="0" xfId="0" applyFont="1" applyBorder="1" applyAlignment="1">
      <alignment horizontal="center"/>
    </xf>
    <xf numFmtId="0" fontId="16" fillId="0" borderId="9"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20" fillId="0" borderId="1" xfId="0" applyFont="1" applyBorder="1" applyAlignment="1">
      <alignment horizontal="center"/>
    </xf>
    <xf numFmtId="0" fontId="9" fillId="0" borderId="3" xfId="0" applyFont="1" applyBorder="1" applyAlignment="1">
      <alignment horizontal="center"/>
    </xf>
  </cellXfs>
  <cellStyles count="34">
    <cellStyle name="Euro" xfId="5"/>
    <cellStyle name="Euro 2" xfId="6"/>
    <cellStyle name="Euro 2 2" xfId="7"/>
    <cellStyle name="Euro 3" xfId="8"/>
    <cellStyle name="Euro 4" xfId="9"/>
    <cellStyle name="Euro_Arras - DPGF APD - TCE " xfId="10"/>
    <cellStyle name="Lien hypertexte" xfId="33" builtinId="8"/>
    <cellStyle name="Milliers 2" xfId="12"/>
    <cellStyle name="Milliers 3" xfId="13"/>
    <cellStyle name="Milliers 4" xfId="14"/>
    <cellStyle name="Milliers 5" xfId="15"/>
    <cellStyle name="Milliers 5 2" xfId="16"/>
    <cellStyle name="Milliers 6" xfId="17"/>
    <cellStyle name="Milliers 7" xfId="11"/>
    <cellStyle name="Monétaire" xfId="31" builtinId="4"/>
    <cellStyle name="Monétaire 2" xfId="18"/>
    <cellStyle name="Non d‚fini" xfId="2"/>
    <cellStyle name="Normal" xfId="0" builtinId="0"/>
    <cellStyle name="Normal 2" xfId="1"/>
    <cellStyle name="Normal 2 2" xfId="20"/>
    <cellStyle name="Normal 2 3" xfId="19"/>
    <cellStyle name="Normal 3" xfId="21"/>
    <cellStyle name="Normal 3 2" xfId="22"/>
    <cellStyle name="Normal 3 3" xfId="23"/>
    <cellStyle name="Normal 4" xfId="24"/>
    <cellStyle name="Normal 4 2" xfId="25"/>
    <cellStyle name="Normal 5" xfId="26"/>
    <cellStyle name="Normal 6" xfId="27"/>
    <cellStyle name="Normal_BORDCES" xfId="3"/>
    <cellStyle name="Pourcentage" xfId="32" builtinId="5"/>
    <cellStyle name="Pourcentage 2" xfId="28"/>
    <cellStyle name="Titre 1" xfId="4"/>
    <cellStyle name="Titre 1 2" xfId="29"/>
    <cellStyle name="Titre1 1"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295275</xdr:colOff>
      <xdr:row>41</xdr:row>
      <xdr:rowOff>123825</xdr:rowOff>
    </xdr:from>
    <xdr:to>
      <xdr:col>2</xdr:col>
      <xdr:colOff>904875</xdr:colOff>
      <xdr:row>47</xdr:row>
      <xdr:rowOff>66675</xdr:rowOff>
    </xdr:to>
    <xdr:pic>
      <xdr:nvPicPr>
        <xdr:cNvPr id="2" name="Image 1" descr="logo IG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2468225"/>
          <a:ext cx="26860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698499</xdr:colOff>
      <xdr:row>13</xdr:row>
      <xdr:rowOff>15874</xdr:rowOff>
    </xdr:from>
    <xdr:to>
      <xdr:col>5</xdr:col>
      <xdr:colOff>300188</xdr:colOff>
      <xdr:row>34</xdr:row>
      <xdr:rowOff>222249</xdr:rowOff>
    </xdr:to>
    <xdr:pic>
      <xdr:nvPicPr>
        <xdr:cNvPr id="6" name="Image 5" descr="IMG_473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0374" y="3206749"/>
          <a:ext cx="3729189" cy="487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IGHarchi@wanadoo.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7"/>
  <sheetViews>
    <sheetView tabSelected="1" topLeftCell="A127" zoomScale="50" zoomScaleNormal="50" workbookViewId="0">
      <selection activeCell="C74" sqref="C74"/>
    </sheetView>
  </sheetViews>
  <sheetFormatPr baseColWidth="10" defaultRowHeight="15" x14ac:dyDescent="0.25"/>
  <cols>
    <col min="1" max="1" width="18.42578125" customWidth="1"/>
    <col min="2" max="2" width="109.28515625" customWidth="1"/>
    <col min="3" max="3" width="95.5703125" customWidth="1"/>
    <col min="5" max="7" width="17.140625" customWidth="1"/>
    <col min="8" max="8" width="19" customWidth="1"/>
  </cols>
  <sheetData>
    <row r="1" spans="1:9" ht="27.75" customHeight="1" x14ac:dyDescent="0.25">
      <c r="A1" s="54" t="s">
        <v>6</v>
      </c>
      <c r="B1" s="113" t="s">
        <v>83</v>
      </c>
      <c r="C1" s="113"/>
      <c r="D1" s="113"/>
      <c r="E1" s="113"/>
      <c r="F1" s="113"/>
      <c r="G1" s="113"/>
      <c r="H1" s="113"/>
      <c r="I1" s="113"/>
    </row>
    <row r="2" spans="1:9" ht="18" x14ac:dyDescent="0.25">
      <c r="A2" s="55" t="s">
        <v>7</v>
      </c>
      <c r="B2" s="6"/>
      <c r="C2" s="6"/>
      <c r="D2" s="6"/>
      <c r="E2" s="6"/>
      <c r="F2" s="6"/>
      <c r="G2" s="6"/>
      <c r="H2" s="6"/>
      <c r="I2" s="6"/>
    </row>
    <row r="3" spans="1:9" ht="38.25" customHeight="1" x14ac:dyDescent="0.25">
      <c r="A3" s="56" t="s">
        <v>8</v>
      </c>
      <c r="B3" s="57" t="s">
        <v>84</v>
      </c>
      <c r="C3" s="57"/>
      <c r="D3" s="57"/>
      <c r="E3" s="6"/>
      <c r="F3" s="6"/>
      <c r="G3" s="6"/>
      <c r="H3" s="6"/>
      <c r="I3" s="6"/>
    </row>
    <row r="4" spans="1:9" ht="18.75" x14ac:dyDescent="0.3">
      <c r="A4" s="55"/>
      <c r="B4" s="6"/>
      <c r="C4" s="6"/>
      <c r="D4" s="6"/>
      <c r="E4" s="6"/>
      <c r="F4" s="6"/>
      <c r="G4" s="6"/>
      <c r="H4" s="13"/>
      <c r="I4" s="22"/>
    </row>
    <row r="5" spans="1:9" ht="18.75" x14ac:dyDescent="0.3">
      <c r="A5" s="55" t="s">
        <v>9</v>
      </c>
      <c r="B5" s="11" t="s">
        <v>50</v>
      </c>
      <c r="C5" s="11"/>
      <c r="D5" s="6"/>
      <c r="E5" s="6"/>
      <c r="F5" s="6"/>
      <c r="G5" s="6"/>
      <c r="H5" s="13"/>
      <c r="I5" s="22"/>
    </row>
    <row r="6" spans="1:9" ht="15.75" x14ac:dyDescent="0.25">
      <c r="A6" s="2"/>
      <c r="B6" s="2"/>
      <c r="C6" s="2"/>
      <c r="D6" s="2"/>
      <c r="E6" s="2"/>
      <c r="F6" s="2"/>
      <c r="G6" s="2"/>
      <c r="H6" s="3"/>
    </row>
    <row r="7" spans="1:9" ht="20.25" x14ac:dyDescent="0.3">
      <c r="A7" s="4" t="s">
        <v>87</v>
      </c>
      <c r="B7" s="1"/>
      <c r="C7" s="1"/>
      <c r="D7" s="2"/>
      <c r="E7" s="2"/>
      <c r="F7" s="2"/>
      <c r="G7" s="2"/>
      <c r="H7" s="3"/>
    </row>
    <row r="8" spans="1:9" ht="15.75" x14ac:dyDescent="0.25">
      <c r="A8" s="1"/>
      <c r="B8" s="1"/>
      <c r="C8" s="1"/>
      <c r="D8" s="2"/>
      <c r="E8" s="2"/>
      <c r="F8" s="2"/>
      <c r="G8" s="2"/>
      <c r="H8" s="3"/>
    </row>
    <row r="9" spans="1:9" ht="16.5" thickBot="1" x14ac:dyDescent="0.3">
      <c r="A9" s="2"/>
      <c r="B9" s="2"/>
      <c r="C9" s="2"/>
      <c r="D9" s="2"/>
      <c r="E9" s="2"/>
      <c r="F9" s="2"/>
      <c r="G9" s="2"/>
      <c r="H9" s="3"/>
    </row>
    <row r="10" spans="1:9" ht="15" customHeight="1" x14ac:dyDescent="0.25">
      <c r="A10" s="99" t="s">
        <v>22</v>
      </c>
      <c r="B10" s="101" t="s">
        <v>0</v>
      </c>
      <c r="C10" s="103" t="s">
        <v>18</v>
      </c>
      <c r="D10" s="103" t="s">
        <v>1</v>
      </c>
      <c r="E10" s="105" t="s">
        <v>15</v>
      </c>
      <c r="F10" s="114" t="s">
        <v>11</v>
      </c>
      <c r="G10" s="116" t="s">
        <v>2</v>
      </c>
      <c r="H10" s="118" t="s">
        <v>10</v>
      </c>
      <c r="I10" s="105" t="s">
        <v>12</v>
      </c>
    </row>
    <row r="11" spans="1:9" ht="15.75" customHeight="1" thickBot="1" x14ac:dyDescent="0.3">
      <c r="A11" s="100"/>
      <c r="B11" s="102"/>
      <c r="C11" s="104"/>
      <c r="D11" s="104"/>
      <c r="E11" s="106"/>
      <c r="F11" s="115"/>
      <c r="G11" s="117"/>
      <c r="H11" s="119"/>
      <c r="I11" s="106"/>
    </row>
    <row r="12" spans="1:9" ht="18.75" thickBot="1" x14ac:dyDescent="0.3">
      <c r="A12" s="5"/>
      <c r="B12" s="38"/>
      <c r="C12" s="5"/>
      <c r="D12" s="5"/>
      <c r="E12" s="5"/>
      <c r="F12" s="5"/>
      <c r="G12" s="38"/>
      <c r="H12" s="7"/>
      <c r="I12" s="5"/>
    </row>
    <row r="13" spans="1:9" ht="21" thickBot="1" x14ac:dyDescent="0.35">
      <c r="A13" s="5"/>
      <c r="B13" s="98" t="s">
        <v>70</v>
      </c>
      <c r="C13" s="5"/>
      <c r="D13" s="5"/>
      <c r="E13" s="5"/>
      <c r="F13" s="5"/>
      <c r="G13" s="38"/>
      <c r="H13" s="7"/>
      <c r="I13" s="5"/>
    </row>
    <row r="14" spans="1:9" ht="18.75" thickBot="1" x14ac:dyDescent="0.3">
      <c r="A14" s="5"/>
      <c r="B14" s="38"/>
      <c r="C14" s="5"/>
      <c r="D14" s="5"/>
      <c r="E14" s="5"/>
      <c r="F14" s="5"/>
      <c r="G14" s="38"/>
      <c r="H14" s="7"/>
      <c r="I14" s="5"/>
    </row>
    <row r="15" spans="1:9" ht="18.75" thickBot="1" x14ac:dyDescent="0.3">
      <c r="A15" s="76" t="s">
        <v>16</v>
      </c>
      <c r="B15" s="83" t="s">
        <v>36</v>
      </c>
      <c r="C15" s="84"/>
      <c r="D15" s="70"/>
      <c r="E15" s="85"/>
      <c r="F15" s="85"/>
      <c r="G15" s="71"/>
      <c r="H15" s="86"/>
      <c r="I15" s="70"/>
    </row>
    <row r="16" spans="1:9" ht="18.75" thickBot="1" x14ac:dyDescent="0.3">
      <c r="A16" s="10"/>
      <c r="B16" s="45"/>
      <c r="C16" s="33"/>
      <c r="D16" s="36"/>
      <c r="E16" s="12"/>
      <c r="F16" s="12"/>
      <c r="G16" s="46"/>
      <c r="H16" s="9"/>
      <c r="I16" s="8"/>
    </row>
    <row r="17" spans="1:9" ht="19.5" customHeight="1" thickBot="1" x14ac:dyDescent="0.3">
      <c r="A17" s="76" t="s">
        <v>17</v>
      </c>
      <c r="B17" s="77" t="s">
        <v>23</v>
      </c>
      <c r="C17" s="78"/>
      <c r="D17" s="72"/>
      <c r="E17" s="79"/>
      <c r="F17" s="79"/>
      <c r="G17" s="80"/>
      <c r="H17" s="81"/>
      <c r="I17" s="82"/>
    </row>
    <row r="18" spans="1:9" ht="261" customHeight="1" x14ac:dyDescent="0.25">
      <c r="A18" s="10"/>
      <c r="B18" s="40" t="s">
        <v>34</v>
      </c>
      <c r="C18" s="34"/>
      <c r="D18" s="14"/>
      <c r="E18" s="15"/>
      <c r="F18" s="15"/>
      <c r="G18" s="39"/>
      <c r="H18" s="16"/>
      <c r="I18" s="31"/>
    </row>
    <row r="19" spans="1:9" ht="18" x14ac:dyDescent="0.25">
      <c r="A19" s="10"/>
      <c r="B19" s="97" t="s">
        <v>25</v>
      </c>
      <c r="C19" s="34" t="s">
        <v>47</v>
      </c>
      <c r="D19" s="14"/>
      <c r="E19" s="15"/>
      <c r="F19" s="15"/>
      <c r="G19" s="39"/>
      <c r="H19" s="16"/>
      <c r="I19" s="31"/>
    </row>
    <row r="20" spans="1:9" ht="18" x14ac:dyDescent="0.25">
      <c r="A20" s="10"/>
      <c r="B20" s="73" t="s">
        <v>51</v>
      </c>
      <c r="C20" s="34"/>
      <c r="D20" s="14" t="s">
        <v>3</v>
      </c>
      <c r="E20" s="15">
        <v>1</v>
      </c>
      <c r="F20" s="15"/>
      <c r="G20" s="39"/>
      <c r="H20" s="16">
        <f t="shared" ref="H20:H33" si="0">G20*E20</f>
        <v>0</v>
      </c>
      <c r="I20" s="31">
        <v>0.2</v>
      </c>
    </row>
    <row r="21" spans="1:9" ht="18" x14ac:dyDescent="0.25">
      <c r="A21" s="10"/>
      <c r="B21" s="73" t="s">
        <v>52</v>
      </c>
      <c r="C21" s="34"/>
      <c r="D21" s="14" t="s">
        <v>3</v>
      </c>
      <c r="E21" s="15">
        <v>1</v>
      </c>
      <c r="F21" s="15"/>
      <c r="G21" s="39"/>
      <c r="H21" s="16">
        <f t="shared" si="0"/>
        <v>0</v>
      </c>
      <c r="I21" s="31">
        <v>0.2</v>
      </c>
    </row>
    <row r="22" spans="1:9" ht="18" x14ac:dyDescent="0.25">
      <c r="A22" s="10"/>
      <c r="B22" s="73" t="s">
        <v>53</v>
      </c>
      <c r="C22" s="34"/>
      <c r="D22" s="14" t="s">
        <v>3</v>
      </c>
      <c r="E22" s="15">
        <v>1</v>
      </c>
      <c r="F22" s="15"/>
      <c r="G22" s="39"/>
      <c r="H22" s="16">
        <f t="shared" si="0"/>
        <v>0</v>
      </c>
      <c r="I22" s="31">
        <v>0.2</v>
      </c>
    </row>
    <row r="23" spans="1:9" ht="18" x14ac:dyDescent="0.25">
      <c r="A23" s="10"/>
      <c r="B23" s="73" t="s">
        <v>54</v>
      </c>
      <c r="C23" s="34"/>
      <c r="D23" s="14" t="s">
        <v>3</v>
      </c>
      <c r="E23" s="15">
        <v>1</v>
      </c>
      <c r="F23" s="15"/>
      <c r="G23" s="39"/>
      <c r="H23" s="16">
        <f t="shared" si="0"/>
        <v>0</v>
      </c>
      <c r="I23" s="31">
        <v>0.2</v>
      </c>
    </row>
    <row r="24" spans="1:9" ht="18" x14ac:dyDescent="0.25">
      <c r="A24" s="10"/>
      <c r="B24" s="73" t="s">
        <v>44</v>
      </c>
      <c r="C24" s="34"/>
      <c r="D24" s="14" t="s">
        <v>3</v>
      </c>
      <c r="E24" s="15">
        <v>1</v>
      </c>
      <c r="F24" s="15"/>
      <c r="G24" s="39"/>
      <c r="H24" s="16">
        <f t="shared" si="0"/>
        <v>0</v>
      </c>
      <c r="I24" s="31">
        <v>0.2</v>
      </c>
    </row>
    <row r="25" spans="1:9" ht="18" x14ac:dyDescent="0.25">
      <c r="A25" s="10"/>
      <c r="B25" s="73" t="s">
        <v>57</v>
      </c>
      <c r="C25" s="34"/>
      <c r="D25" s="14" t="s">
        <v>3</v>
      </c>
      <c r="E25" s="15">
        <v>1</v>
      </c>
      <c r="F25" s="15"/>
      <c r="G25" s="39"/>
      <c r="H25" s="16">
        <f t="shared" si="0"/>
        <v>0</v>
      </c>
      <c r="I25" s="31">
        <v>0.2</v>
      </c>
    </row>
    <row r="26" spans="1:9" ht="18" x14ac:dyDescent="0.25">
      <c r="A26" s="10"/>
      <c r="B26" s="73" t="s">
        <v>58</v>
      </c>
      <c r="C26" s="34"/>
      <c r="D26" s="14" t="s">
        <v>3</v>
      </c>
      <c r="E26" s="15">
        <v>1</v>
      </c>
      <c r="F26" s="15"/>
      <c r="G26" s="39"/>
      <c r="H26" s="16" t="s">
        <v>74</v>
      </c>
      <c r="I26" s="31">
        <v>0.2</v>
      </c>
    </row>
    <row r="27" spans="1:9" ht="18" x14ac:dyDescent="0.25">
      <c r="A27" s="10"/>
      <c r="B27" s="73" t="s">
        <v>59</v>
      </c>
      <c r="C27" s="34"/>
      <c r="D27" s="14" t="s">
        <v>3</v>
      </c>
      <c r="E27" s="15">
        <v>1</v>
      </c>
      <c r="F27" s="15"/>
      <c r="G27" s="39"/>
      <c r="H27" s="16" t="s">
        <v>74</v>
      </c>
      <c r="I27" s="31">
        <v>0.2</v>
      </c>
    </row>
    <row r="28" spans="1:9" ht="18" x14ac:dyDescent="0.25">
      <c r="A28" s="10"/>
      <c r="B28" s="73" t="s">
        <v>60</v>
      </c>
      <c r="C28" s="34"/>
      <c r="D28" s="14" t="s">
        <v>3</v>
      </c>
      <c r="E28" s="15">
        <v>1</v>
      </c>
      <c r="F28" s="15"/>
      <c r="G28" s="39"/>
      <c r="H28" s="16" t="s">
        <v>74</v>
      </c>
      <c r="I28" s="31">
        <v>0.2</v>
      </c>
    </row>
    <row r="29" spans="1:9" ht="18" x14ac:dyDescent="0.25">
      <c r="A29" s="10"/>
      <c r="B29" s="73" t="s">
        <v>61</v>
      </c>
      <c r="C29" s="34"/>
      <c r="D29" s="14" t="s">
        <v>3</v>
      </c>
      <c r="E29" s="15">
        <v>1</v>
      </c>
      <c r="F29" s="15"/>
      <c r="G29" s="39"/>
      <c r="H29" s="16" t="s">
        <v>74</v>
      </c>
      <c r="I29" s="31">
        <v>0.2</v>
      </c>
    </row>
    <row r="30" spans="1:9" ht="18" x14ac:dyDescent="0.25">
      <c r="A30" s="10"/>
      <c r="B30" s="73" t="s">
        <v>62</v>
      </c>
      <c r="C30" s="34"/>
      <c r="D30" s="14" t="s">
        <v>3</v>
      </c>
      <c r="E30" s="15">
        <v>1</v>
      </c>
      <c r="F30" s="15"/>
      <c r="G30" s="39"/>
      <c r="H30" s="16">
        <f t="shared" si="0"/>
        <v>0</v>
      </c>
      <c r="I30" s="31">
        <v>0.2</v>
      </c>
    </row>
    <row r="31" spans="1:9" ht="18" x14ac:dyDescent="0.25">
      <c r="A31" s="10"/>
      <c r="B31" s="73" t="s">
        <v>63</v>
      </c>
      <c r="C31" s="34"/>
      <c r="D31" s="14" t="s">
        <v>3</v>
      </c>
      <c r="E31" s="15">
        <v>1</v>
      </c>
      <c r="F31" s="15"/>
      <c r="G31" s="39"/>
      <c r="H31" s="16" t="s">
        <v>74</v>
      </c>
      <c r="I31" s="31">
        <v>0.2</v>
      </c>
    </row>
    <row r="32" spans="1:9" ht="18" x14ac:dyDescent="0.25">
      <c r="A32" s="10"/>
      <c r="B32" s="73" t="s">
        <v>64</v>
      </c>
      <c r="C32" s="34"/>
      <c r="D32" s="14" t="s">
        <v>3</v>
      </c>
      <c r="E32" s="15">
        <v>1</v>
      </c>
      <c r="F32" s="15"/>
      <c r="G32" s="39"/>
      <c r="H32" s="16" t="s">
        <v>74</v>
      </c>
      <c r="I32" s="31">
        <v>0.2</v>
      </c>
    </row>
    <row r="33" spans="1:9" ht="18" x14ac:dyDescent="0.25">
      <c r="A33" s="10"/>
      <c r="B33" s="73" t="s">
        <v>65</v>
      </c>
      <c r="C33" s="34"/>
      <c r="D33" s="14" t="s">
        <v>3</v>
      </c>
      <c r="E33" s="15">
        <v>1</v>
      </c>
      <c r="F33" s="15"/>
      <c r="G33" s="39"/>
      <c r="H33" s="16">
        <f t="shared" si="0"/>
        <v>0</v>
      </c>
      <c r="I33" s="31">
        <v>0.2</v>
      </c>
    </row>
    <row r="34" spans="1:9" ht="18" x14ac:dyDescent="0.25">
      <c r="A34" s="10"/>
      <c r="B34" s="73" t="s">
        <v>66</v>
      </c>
      <c r="C34" s="34"/>
      <c r="D34" s="14" t="s">
        <v>3</v>
      </c>
      <c r="E34" s="15">
        <v>1</v>
      </c>
      <c r="F34" s="15"/>
      <c r="G34" s="39"/>
      <c r="H34" s="16" t="s">
        <v>74</v>
      </c>
      <c r="I34" s="31">
        <v>0.2</v>
      </c>
    </row>
    <row r="35" spans="1:9" ht="18" x14ac:dyDescent="0.25">
      <c r="A35" s="10"/>
      <c r="B35" s="73" t="s">
        <v>67</v>
      </c>
      <c r="C35" s="34"/>
      <c r="D35" s="14" t="s">
        <v>3</v>
      </c>
      <c r="E35" s="15">
        <v>1</v>
      </c>
      <c r="F35" s="15"/>
      <c r="G35" s="39"/>
      <c r="H35" s="16" t="s">
        <v>74</v>
      </c>
      <c r="I35" s="31">
        <v>0.2</v>
      </c>
    </row>
    <row r="36" spans="1:9" ht="18" x14ac:dyDescent="0.25">
      <c r="A36" s="10"/>
      <c r="B36" s="73" t="s">
        <v>68</v>
      </c>
      <c r="C36" s="34"/>
      <c r="D36" s="14" t="s">
        <v>3</v>
      </c>
      <c r="E36" s="15">
        <v>1</v>
      </c>
      <c r="F36" s="15"/>
      <c r="G36" s="39"/>
      <c r="H36" s="16" t="s">
        <v>74</v>
      </c>
      <c r="I36" s="31">
        <v>0.2</v>
      </c>
    </row>
    <row r="37" spans="1:9" ht="18" x14ac:dyDescent="0.25">
      <c r="A37" s="10"/>
      <c r="B37" s="73" t="s">
        <v>69</v>
      </c>
      <c r="C37" s="34"/>
      <c r="D37" s="14" t="s">
        <v>3</v>
      </c>
      <c r="E37" s="15">
        <v>1</v>
      </c>
      <c r="F37" s="15"/>
      <c r="G37" s="39"/>
      <c r="H37" s="16" t="s">
        <v>74</v>
      </c>
      <c r="I37" s="31">
        <v>0.2</v>
      </c>
    </row>
    <row r="38" spans="1:9" ht="18" x14ac:dyDescent="0.25">
      <c r="A38" s="10"/>
      <c r="B38" s="73"/>
      <c r="C38" s="34"/>
      <c r="D38" s="14"/>
      <c r="E38" s="15"/>
      <c r="F38" s="15"/>
      <c r="G38" s="39"/>
      <c r="H38" s="16"/>
      <c r="I38" s="31"/>
    </row>
    <row r="39" spans="1:9" ht="18" x14ac:dyDescent="0.25">
      <c r="A39" s="10"/>
      <c r="B39" s="97" t="s">
        <v>24</v>
      </c>
      <c r="C39" s="34" t="s">
        <v>46</v>
      </c>
      <c r="D39" s="14"/>
      <c r="E39" s="15"/>
      <c r="F39" s="15"/>
      <c r="G39" s="39"/>
      <c r="H39" s="16"/>
      <c r="I39" s="31"/>
    </row>
    <row r="40" spans="1:9" ht="18" x14ac:dyDescent="0.25">
      <c r="A40" s="10"/>
      <c r="B40" s="73" t="s">
        <v>54</v>
      </c>
      <c r="C40" s="34"/>
      <c r="D40" s="14" t="s">
        <v>4</v>
      </c>
      <c r="E40" s="15">
        <f>60*2.5</f>
        <v>150</v>
      </c>
      <c r="F40" s="15"/>
      <c r="G40" s="39"/>
      <c r="H40" s="16">
        <f t="shared" ref="H40:H41" si="1">G40*E40</f>
        <v>0</v>
      </c>
      <c r="I40" s="31">
        <v>0.2</v>
      </c>
    </row>
    <row r="41" spans="1:9" ht="18" x14ac:dyDescent="0.25">
      <c r="A41" s="10"/>
      <c r="B41" s="73" t="s">
        <v>44</v>
      </c>
      <c r="C41" s="34"/>
      <c r="D41" s="14" t="s">
        <v>4</v>
      </c>
      <c r="E41" s="15">
        <f>30*3</f>
        <v>90</v>
      </c>
      <c r="F41" s="15"/>
      <c r="G41" s="39"/>
      <c r="H41" s="16">
        <f t="shared" si="1"/>
        <v>0</v>
      </c>
      <c r="I41" s="31">
        <v>0.2</v>
      </c>
    </row>
    <row r="42" spans="1:9" ht="18" x14ac:dyDescent="0.25">
      <c r="A42" s="10"/>
      <c r="B42" s="73" t="s">
        <v>57</v>
      </c>
      <c r="C42" s="34"/>
      <c r="D42" s="14" t="s">
        <v>4</v>
      </c>
      <c r="E42" s="15">
        <f>35*3</f>
        <v>105</v>
      </c>
      <c r="F42" s="15"/>
      <c r="G42" s="39"/>
      <c r="H42" s="16">
        <f t="shared" ref="H42:H48" si="2">G42*E42</f>
        <v>0</v>
      </c>
      <c r="I42" s="31">
        <v>0.2</v>
      </c>
    </row>
    <row r="43" spans="1:9" ht="18" x14ac:dyDescent="0.25">
      <c r="A43" s="10"/>
      <c r="B43" s="73" t="s">
        <v>58</v>
      </c>
      <c r="C43" s="34"/>
      <c r="D43" s="14" t="s">
        <v>4</v>
      </c>
      <c r="E43" s="15">
        <f>40*3</f>
        <v>120</v>
      </c>
      <c r="F43" s="15"/>
      <c r="G43" s="39"/>
      <c r="H43" s="16" t="s">
        <v>74</v>
      </c>
      <c r="I43" s="31">
        <v>0.2</v>
      </c>
    </row>
    <row r="44" spans="1:9" ht="18" x14ac:dyDescent="0.25">
      <c r="A44" s="10"/>
      <c r="B44" s="73" t="s">
        <v>61</v>
      </c>
      <c r="C44" s="34"/>
      <c r="D44" s="14" t="s">
        <v>4</v>
      </c>
      <c r="E44" s="15">
        <f>65*1.1</f>
        <v>71.5</v>
      </c>
      <c r="F44" s="15"/>
      <c r="G44" s="39"/>
      <c r="H44" s="16" t="s">
        <v>74</v>
      </c>
      <c r="I44" s="31">
        <v>0.2</v>
      </c>
    </row>
    <row r="45" spans="1:9" ht="18" x14ac:dyDescent="0.25">
      <c r="A45" s="10"/>
      <c r="B45" s="73" t="s">
        <v>62</v>
      </c>
      <c r="C45" s="34"/>
      <c r="D45" s="14" t="s">
        <v>4</v>
      </c>
      <c r="E45" s="15">
        <v>90</v>
      </c>
      <c r="F45" s="15"/>
      <c r="G45" s="39"/>
      <c r="H45" s="16">
        <f t="shared" si="2"/>
        <v>0</v>
      </c>
      <c r="I45" s="31">
        <v>0.2</v>
      </c>
    </row>
    <row r="46" spans="1:9" ht="18" x14ac:dyDescent="0.25">
      <c r="A46" s="10"/>
      <c r="B46" s="73" t="s">
        <v>63</v>
      </c>
      <c r="C46" s="34"/>
      <c r="D46" s="14" t="s">
        <v>4</v>
      </c>
      <c r="E46" s="15">
        <v>90</v>
      </c>
      <c r="F46" s="15"/>
      <c r="G46" s="39"/>
      <c r="H46" s="16">
        <f t="shared" si="2"/>
        <v>0</v>
      </c>
      <c r="I46" s="31">
        <v>0.2</v>
      </c>
    </row>
    <row r="47" spans="1:9" ht="18" x14ac:dyDescent="0.25">
      <c r="A47" s="10"/>
      <c r="B47" s="73" t="s">
        <v>64</v>
      </c>
      <c r="C47" s="34"/>
      <c r="D47" s="14" t="s">
        <v>4</v>
      </c>
      <c r="E47" s="15">
        <v>90</v>
      </c>
      <c r="F47" s="15"/>
      <c r="G47" s="39"/>
      <c r="H47" s="16">
        <f t="shared" si="2"/>
        <v>0</v>
      </c>
      <c r="I47" s="31">
        <v>0.2</v>
      </c>
    </row>
    <row r="48" spans="1:9" ht="18" x14ac:dyDescent="0.25">
      <c r="A48" s="10"/>
      <c r="B48" s="73" t="s">
        <v>65</v>
      </c>
      <c r="C48" s="34"/>
      <c r="D48" s="14" t="s">
        <v>4</v>
      </c>
      <c r="E48" s="15">
        <f>30*3</f>
        <v>90</v>
      </c>
      <c r="F48" s="15"/>
      <c r="G48" s="39"/>
      <c r="H48" s="16">
        <f t="shared" si="2"/>
        <v>0</v>
      </c>
      <c r="I48" s="31">
        <v>0.2</v>
      </c>
    </row>
    <row r="49" spans="1:9" ht="18" x14ac:dyDescent="0.25">
      <c r="A49" s="10"/>
      <c r="B49" s="73" t="s">
        <v>69</v>
      </c>
      <c r="C49" s="34"/>
      <c r="D49" s="14" t="s">
        <v>4</v>
      </c>
      <c r="E49" s="15">
        <f>25*3</f>
        <v>75</v>
      </c>
      <c r="F49" s="15"/>
      <c r="G49" s="39"/>
      <c r="H49" s="16" t="s">
        <v>74</v>
      </c>
      <c r="I49" s="31">
        <v>0.2</v>
      </c>
    </row>
    <row r="50" spans="1:9" ht="18" x14ac:dyDescent="0.25">
      <c r="A50" s="10"/>
      <c r="B50" s="73"/>
      <c r="C50" s="34"/>
      <c r="D50" s="14"/>
      <c r="E50" s="15"/>
      <c r="F50" s="15"/>
      <c r="G50" s="39"/>
      <c r="H50" s="16"/>
      <c r="I50" s="31"/>
    </row>
    <row r="51" spans="1:9" ht="18" x14ac:dyDescent="0.25">
      <c r="A51" s="10"/>
      <c r="B51" s="97" t="s">
        <v>26</v>
      </c>
      <c r="C51" s="34" t="s">
        <v>47</v>
      </c>
      <c r="D51" s="14"/>
      <c r="E51" s="15"/>
      <c r="F51" s="15"/>
      <c r="G51" s="39"/>
      <c r="H51" s="16"/>
      <c r="I51" s="31"/>
    </row>
    <row r="52" spans="1:9" ht="18" x14ac:dyDescent="0.25">
      <c r="A52" s="10"/>
      <c r="B52" s="73" t="s">
        <v>51</v>
      </c>
      <c r="C52" s="34"/>
      <c r="D52" s="14" t="s">
        <v>4</v>
      </c>
      <c r="E52" s="15">
        <f>33*3</f>
        <v>99</v>
      </c>
      <c r="F52" s="15"/>
      <c r="G52" s="39"/>
      <c r="H52" s="16">
        <f t="shared" ref="H52:H56" si="3">G52*E52</f>
        <v>0</v>
      </c>
      <c r="I52" s="31">
        <v>0.2</v>
      </c>
    </row>
    <row r="53" spans="1:9" ht="18" x14ac:dyDescent="0.25">
      <c r="A53" s="10"/>
      <c r="B53" s="73" t="s">
        <v>52</v>
      </c>
      <c r="C53" s="34"/>
      <c r="D53" s="14" t="s">
        <v>4</v>
      </c>
      <c r="E53" s="15">
        <f>32*3</f>
        <v>96</v>
      </c>
      <c r="F53" s="15"/>
      <c r="G53" s="39"/>
      <c r="H53" s="16">
        <f t="shared" si="3"/>
        <v>0</v>
      </c>
      <c r="I53" s="31">
        <v>0.2</v>
      </c>
    </row>
    <row r="54" spans="1:9" ht="18" x14ac:dyDescent="0.25">
      <c r="A54" s="10"/>
      <c r="B54" s="73" t="s">
        <v>53</v>
      </c>
      <c r="C54" s="34"/>
      <c r="D54" s="14" t="s">
        <v>4</v>
      </c>
      <c r="E54" s="15">
        <f>15*3</f>
        <v>45</v>
      </c>
      <c r="F54" s="15"/>
      <c r="G54" s="39"/>
      <c r="H54" s="16">
        <f t="shared" si="3"/>
        <v>0</v>
      </c>
      <c r="I54" s="31">
        <v>0.2</v>
      </c>
    </row>
    <row r="55" spans="1:9" ht="18" x14ac:dyDescent="0.25">
      <c r="A55" s="10"/>
      <c r="B55" s="73" t="s">
        <v>54</v>
      </c>
      <c r="C55" s="34"/>
      <c r="D55" s="14" t="s">
        <v>4</v>
      </c>
      <c r="E55" s="15">
        <v>150</v>
      </c>
      <c r="F55" s="15"/>
      <c r="G55" s="39"/>
      <c r="H55" s="16">
        <f t="shared" si="3"/>
        <v>0</v>
      </c>
      <c r="I55" s="31">
        <v>0.2</v>
      </c>
    </row>
    <row r="56" spans="1:9" ht="18" x14ac:dyDescent="0.25">
      <c r="A56" s="10"/>
      <c r="B56" s="73" t="s">
        <v>44</v>
      </c>
      <c r="C56" s="34"/>
      <c r="D56" s="14" t="s">
        <v>4</v>
      </c>
      <c r="E56" s="15">
        <v>90</v>
      </c>
      <c r="F56" s="15"/>
      <c r="G56" s="39"/>
      <c r="H56" s="16">
        <f t="shared" si="3"/>
        <v>0</v>
      </c>
      <c r="I56" s="31">
        <v>0.2</v>
      </c>
    </row>
    <row r="57" spans="1:9" ht="18" x14ac:dyDescent="0.25">
      <c r="A57" s="10"/>
      <c r="B57" s="73" t="s">
        <v>57</v>
      </c>
      <c r="C57" s="34"/>
      <c r="D57" s="14" t="s">
        <v>4</v>
      </c>
      <c r="E57" s="15">
        <v>105</v>
      </c>
      <c r="F57" s="15"/>
      <c r="G57" s="39"/>
      <c r="H57" s="16">
        <f t="shared" ref="H57:H65" si="4">G57*E57</f>
        <v>0</v>
      </c>
      <c r="I57" s="31">
        <v>0.2</v>
      </c>
    </row>
    <row r="58" spans="1:9" ht="18" x14ac:dyDescent="0.25">
      <c r="A58" s="10"/>
      <c r="B58" s="73" t="s">
        <v>58</v>
      </c>
      <c r="C58" s="34"/>
      <c r="D58" s="14" t="s">
        <v>4</v>
      </c>
      <c r="E58" s="15">
        <v>120</v>
      </c>
      <c r="F58" s="15"/>
      <c r="G58" s="39"/>
      <c r="H58" s="16" t="s">
        <v>74</v>
      </c>
      <c r="I58" s="31">
        <v>0.2</v>
      </c>
    </row>
    <row r="59" spans="1:9" ht="18" x14ac:dyDescent="0.25">
      <c r="A59" s="10"/>
      <c r="B59" s="73" t="s">
        <v>59</v>
      </c>
      <c r="C59" s="34"/>
      <c r="D59" s="14" t="s">
        <v>4</v>
      </c>
      <c r="E59" s="15">
        <v>25</v>
      </c>
      <c r="F59" s="15"/>
      <c r="G59" s="39"/>
      <c r="H59" s="16" t="s">
        <v>74</v>
      </c>
      <c r="I59" s="31">
        <v>0.2</v>
      </c>
    </row>
    <row r="60" spans="1:9" ht="18" x14ac:dyDescent="0.25">
      <c r="A60" s="10"/>
      <c r="B60" s="73" t="s">
        <v>60</v>
      </c>
      <c r="C60" s="34"/>
      <c r="D60" s="14" t="s">
        <v>4</v>
      </c>
      <c r="E60" s="15">
        <f>15*4</f>
        <v>60</v>
      </c>
      <c r="F60" s="15"/>
      <c r="G60" s="39"/>
      <c r="H60" s="16" t="s">
        <v>74</v>
      </c>
      <c r="I60" s="31">
        <v>0.2</v>
      </c>
    </row>
    <row r="61" spans="1:9" ht="18" x14ac:dyDescent="0.25">
      <c r="A61" s="10"/>
      <c r="B61" s="73" t="s">
        <v>61</v>
      </c>
      <c r="C61" s="34"/>
      <c r="D61" s="14" t="s">
        <v>4</v>
      </c>
      <c r="E61" s="15">
        <f>65*1.1</f>
        <v>71.5</v>
      </c>
      <c r="F61" s="15"/>
      <c r="G61" s="39"/>
      <c r="H61" s="16" t="s">
        <v>74</v>
      </c>
      <c r="I61" s="31">
        <v>0.2</v>
      </c>
    </row>
    <row r="62" spans="1:9" ht="18" x14ac:dyDescent="0.25">
      <c r="A62" s="10"/>
      <c r="B62" s="73" t="s">
        <v>62</v>
      </c>
      <c r="C62" s="34"/>
      <c r="D62" s="14" t="s">
        <v>4</v>
      </c>
      <c r="E62" s="15">
        <v>90</v>
      </c>
      <c r="F62" s="15"/>
      <c r="G62" s="39"/>
      <c r="H62" s="16">
        <f t="shared" si="4"/>
        <v>0</v>
      </c>
      <c r="I62" s="31">
        <v>0.2</v>
      </c>
    </row>
    <row r="63" spans="1:9" ht="18" x14ac:dyDescent="0.25">
      <c r="A63" s="10"/>
      <c r="B63" s="73" t="s">
        <v>63</v>
      </c>
      <c r="C63" s="34"/>
      <c r="D63" s="14" t="s">
        <v>4</v>
      </c>
      <c r="E63" s="15">
        <v>90</v>
      </c>
      <c r="F63" s="15"/>
      <c r="G63" s="39"/>
      <c r="H63" s="16">
        <f t="shared" si="4"/>
        <v>0</v>
      </c>
      <c r="I63" s="31">
        <v>0.2</v>
      </c>
    </row>
    <row r="64" spans="1:9" ht="18" x14ac:dyDescent="0.25">
      <c r="A64" s="10"/>
      <c r="B64" s="73" t="s">
        <v>64</v>
      </c>
      <c r="C64" s="34"/>
      <c r="D64" s="14" t="s">
        <v>4</v>
      </c>
      <c r="E64" s="15">
        <v>90</v>
      </c>
      <c r="F64" s="15"/>
      <c r="G64" s="39"/>
      <c r="H64" s="16">
        <f t="shared" si="4"/>
        <v>0</v>
      </c>
      <c r="I64" s="31">
        <v>0.2</v>
      </c>
    </row>
    <row r="65" spans="1:9" ht="18" x14ac:dyDescent="0.25">
      <c r="A65" s="10"/>
      <c r="B65" s="73" t="s">
        <v>65</v>
      </c>
      <c r="C65" s="34"/>
      <c r="D65" s="14" t="s">
        <v>4</v>
      </c>
      <c r="E65" s="15">
        <f>30*3</f>
        <v>90</v>
      </c>
      <c r="F65" s="15"/>
      <c r="G65" s="39"/>
      <c r="H65" s="16">
        <f t="shared" si="4"/>
        <v>0</v>
      </c>
      <c r="I65" s="31">
        <v>0.2</v>
      </c>
    </row>
    <row r="66" spans="1:9" ht="18" x14ac:dyDescent="0.25">
      <c r="A66" s="10"/>
      <c r="B66" s="73" t="s">
        <v>66</v>
      </c>
      <c r="C66" s="34"/>
      <c r="D66" s="14" t="s">
        <v>4</v>
      </c>
      <c r="E66" s="15">
        <f>50*2.5</f>
        <v>125</v>
      </c>
      <c r="F66" s="15"/>
      <c r="G66" s="39"/>
      <c r="H66" s="16" t="s">
        <v>74</v>
      </c>
      <c r="I66" s="31">
        <v>0.2</v>
      </c>
    </row>
    <row r="67" spans="1:9" ht="18" x14ac:dyDescent="0.25">
      <c r="A67" s="10"/>
      <c r="B67" s="73" t="s">
        <v>67</v>
      </c>
      <c r="C67" s="34"/>
      <c r="D67" s="14" t="s">
        <v>4</v>
      </c>
      <c r="E67" s="15">
        <f>35*2.5</f>
        <v>87.5</v>
      </c>
      <c r="F67" s="15"/>
      <c r="G67" s="39"/>
      <c r="H67" s="16" t="s">
        <v>74</v>
      </c>
      <c r="I67" s="31">
        <v>0.2</v>
      </c>
    </row>
    <row r="68" spans="1:9" ht="18" x14ac:dyDescent="0.25">
      <c r="A68" s="10"/>
      <c r="B68" s="73" t="s">
        <v>68</v>
      </c>
      <c r="C68" s="34"/>
      <c r="D68" s="14" t="s">
        <v>4</v>
      </c>
      <c r="E68" s="15">
        <f>25*2.5</f>
        <v>62.5</v>
      </c>
      <c r="F68" s="15"/>
      <c r="G68" s="39"/>
      <c r="H68" s="16" t="s">
        <v>74</v>
      </c>
      <c r="I68" s="31">
        <v>0.2</v>
      </c>
    </row>
    <row r="69" spans="1:9" ht="18" x14ac:dyDescent="0.25">
      <c r="A69" s="10"/>
      <c r="B69" s="73" t="s">
        <v>69</v>
      </c>
      <c r="C69" s="34"/>
      <c r="D69" s="14" t="s">
        <v>4</v>
      </c>
      <c r="E69" s="15">
        <v>75</v>
      </c>
      <c r="F69" s="15"/>
      <c r="G69" s="39"/>
      <c r="H69" s="16" t="s">
        <v>74</v>
      </c>
      <c r="I69" s="31">
        <v>0.2</v>
      </c>
    </row>
    <row r="70" spans="1:9" ht="18" x14ac:dyDescent="0.25">
      <c r="A70" s="10"/>
      <c r="B70" s="73"/>
      <c r="C70" s="34"/>
      <c r="D70" s="14"/>
      <c r="E70" s="15"/>
      <c r="F70" s="15"/>
      <c r="G70" s="39"/>
      <c r="H70" s="16"/>
      <c r="I70" s="31"/>
    </row>
    <row r="71" spans="1:9" ht="18" x14ac:dyDescent="0.25">
      <c r="A71" s="10"/>
      <c r="B71" s="97" t="s">
        <v>38</v>
      </c>
      <c r="C71" s="34" t="s">
        <v>44</v>
      </c>
      <c r="D71" s="14" t="s">
        <v>39</v>
      </c>
      <c r="E71" s="15">
        <v>1</v>
      </c>
      <c r="F71" s="15"/>
      <c r="G71" s="39"/>
      <c r="H71" s="16">
        <f t="shared" ref="H71" si="5">G71*E71</f>
        <v>0</v>
      </c>
      <c r="I71" s="31">
        <v>0.2</v>
      </c>
    </row>
    <row r="72" spans="1:9" ht="18.75" thickBot="1" x14ac:dyDescent="0.3">
      <c r="A72" s="41"/>
      <c r="B72" s="74"/>
      <c r="C72" s="53"/>
      <c r="D72" s="17"/>
      <c r="E72" s="18"/>
      <c r="F72" s="18"/>
      <c r="G72" s="51"/>
      <c r="H72" s="19"/>
      <c r="I72" s="44"/>
    </row>
    <row r="73" spans="1:9" ht="18.75" thickBot="1" x14ac:dyDescent="0.3">
      <c r="A73" s="76" t="s">
        <v>19</v>
      </c>
      <c r="B73" s="77" t="s">
        <v>35</v>
      </c>
      <c r="C73" s="78"/>
      <c r="D73" s="72"/>
      <c r="E73" s="79"/>
      <c r="F73" s="79"/>
      <c r="G73" s="80"/>
      <c r="H73" s="81"/>
      <c r="I73" s="82"/>
    </row>
    <row r="74" spans="1:9" ht="198" x14ac:dyDescent="0.25">
      <c r="A74" s="10"/>
      <c r="B74" s="40" t="s">
        <v>72</v>
      </c>
      <c r="C74" s="37" t="s">
        <v>89</v>
      </c>
      <c r="D74" s="14"/>
      <c r="E74" s="15"/>
      <c r="F74" s="15"/>
      <c r="G74" s="39"/>
      <c r="H74" s="16"/>
      <c r="I74" s="31"/>
    </row>
    <row r="75" spans="1:9" ht="18" x14ac:dyDescent="0.25">
      <c r="A75" s="10"/>
      <c r="B75" s="73" t="s">
        <v>62</v>
      </c>
      <c r="C75" s="37"/>
      <c r="D75" s="14" t="s">
        <v>39</v>
      </c>
      <c r="E75" s="15">
        <v>1</v>
      </c>
      <c r="F75" s="15"/>
      <c r="G75" s="39"/>
      <c r="H75" s="16">
        <f t="shared" ref="H75:H76" si="6">G75*E75</f>
        <v>0</v>
      </c>
      <c r="I75" s="31">
        <v>0.2</v>
      </c>
    </row>
    <row r="76" spans="1:9" ht="18" x14ac:dyDescent="0.25">
      <c r="A76" s="10"/>
      <c r="B76" s="73" t="s">
        <v>65</v>
      </c>
      <c r="C76" s="37"/>
      <c r="D76" s="14" t="s">
        <v>39</v>
      </c>
      <c r="E76" s="15">
        <v>1</v>
      </c>
      <c r="F76" s="15"/>
      <c r="G76" s="39"/>
      <c r="H76" s="16">
        <f t="shared" si="6"/>
        <v>0</v>
      </c>
      <c r="I76" s="31">
        <v>0.2</v>
      </c>
    </row>
    <row r="77" spans="1:9" ht="18.75" thickBot="1" x14ac:dyDescent="0.3">
      <c r="A77" s="41"/>
      <c r="B77" s="75"/>
      <c r="C77" s="53"/>
      <c r="D77" s="17"/>
      <c r="E77" s="18"/>
      <c r="F77" s="18"/>
      <c r="G77" s="51"/>
      <c r="H77" s="19"/>
      <c r="I77" s="44"/>
    </row>
    <row r="78" spans="1:9" ht="18.75" thickBot="1" x14ac:dyDescent="0.3">
      <c r="A78" s="76" t="s">
        <v>20</v>
      </c>
      <c r="B78" s="77" t="s">
        <v>37</v>
      </c>
      <c r="C78" s="78"/>
      <c r="D78" s="72"/>
      <c r="E78" s="79"/>
      <c r="F78" s="79"/>
      <c r="G78" s="80"/>
      <c r="H78" s="81"/>
      <c r="I78" s="82"/>
    </row>
    <row r="79" spans="1:9" ht="111" customHeight="1" x14ac:dyDescent="0.25">
      <c r="A79" s="10"/>
      <c r="B79" s="73" t="s">
        <v>33</v>
      </c>
      <c r="C79" s="37" t="s">
        <v>48</v>
      </c>
      <c r="D79" s="14"/>
      <c r="E79" s="15"/>
      <c r="F79" s="15"/>
      <c r="G79" s="39"/>
      <c r="H79" s="16"/>
      <c r="I79" s="31"/>
    </row>
    <row r="80" spans="1:9" ht="18" x14ac:dyDescent="0.25">
      <c r="A80" s="10"/>
      <c r="B80" s="73" t="s">
        <v>53</v>
      </c>
      <c r="C80" s="37"/>
      <c r="D80" s="14" t="s">
        <v>5</v>
      </c>
      <c r="E80" s="15">
        <v>20</v>
      </c>
      <c r="F80" s="15"/>
      <c r="G80" s="39"/>
      <c r="H80" s="16">
        <f t="shared" ref="H80:H82" si="7">G80*E80</f>
        <v>0</v>
      </c>
      <c r="I80" s="31">
        <v>1.2</v>
      </c>
    </row>
    <row r="81" spans="1:9" ht="18" x14ac:dyDescent="0.25">
      <c r="A81" s="10"/>
      <c r="B81" s="73" t="s">
        <v>66</v>
      </c>
      <c r="C81" s="37"/>
      <c r="D81" s="14" t="s">
        <v>5</v>
      </c>
      <c r="E81" s="15">
        <v>45</v>
      </c>
      <c r="F81" s="15"/>
      <c r="G81" s="39"/>
      <c r="H81" s="16">
        <f t="shared" si="7"/>
        <v>0</v>
      </c>
      <c r="I81" s="31">
        <v>2.2000000000000002</v>
      </c>
    </row>
    <row r="82" spans="1:9" ht="18" x14ac:dyDescent="0.25">
      <c r="A82" s="10"/>
      <c r="B82" s="73" t="s">
        <v>67</v>
      </c>
      <c r="C82" s="37"/>
      <c r="D82" s="14" t="s">
        <v>5</v>
      </c>
      <c r="E82" s="15">
        <v>35</v>
      </c>
      <c r="F82" s="15"/>
      <c r="G82" s="39"/>
      <c r="H82" s="16">
        <f t="shared" si="7"/>
        <v>0</v>
      </c>
      <c r="I82" s="31">
        <v>3.2</v>
      </c>
    </row>
    <row r="83" spans="1:9" ht="18" x14ac:dyDescent="0.25">
      <c r="A83" s="10"/>
      <c r="B83" s="73" t="s">
        <v>68</v>
      </c>
      <c r="C83" s="37"/>
      <c r="D83" s="14" t="s">
        <v>5</v>
      </c>
      <c r="E83" s="15">
        <v>25</v>
      </c>
      <c r="F83" s="15"/>
      <c r="G83" s="39"/>
      <c r="H83" s="16">
        <f t="shared" ref="H83" si="8">G83*E83</f>
        <v>0</v>
      </c>
      <c r="I83" s="31">
        <v>3.2</v>
      </c>
    </row>
    <row r="84" spans="1:9" ht="18" x14ac:dyDescent="0.25">
      <c r="A84" s="10"/>
      <c r="B84" s="73"/>
      <c r="C84" s="37"/>
      <c r="D84" s="14"/>
      <c r="E84" s="15"/>
      <c r="F84" s="15"/>
      <c r="G84" s="39"/>
      <c r="H84" s="16"/>
      <c r="I84" s="31"/>
    </row>
    <row r="85" spans="1:9" ht="108" x14ac:dyDescent="0.25">
      <c r="A85" s="10"/>
      <c r="B85" s="73" t="s">
        <v>71</v>
      </c>
      <c r="C85" s="37" t="s">
        <v>76</v>
      </c>
      <c r="D85" s="14"/>
      <c r="E85" s="15"/>
      <c r="F85" s="15"/>
      <c r="G85" s="39"/>
      <c r="H85" s="16"/>
      <c r="I85" s="31"/>
    </row>
    <row r="86" spans="1:9" ht="18" x14ac:dyDescent="0.25">
      <c r="A86" s="10"/>
      <c r="B86" s="73" t="s">
        <v>58</v>
      </c>
      <c r="C86" s="37"/>
      <c r="D86" s="14" t="s">
        <v>5</v>
      </c>
      <c r="E86" s="15">
        <v>40</v>
      </c>
      <c r="F86" s="15"/>
      <c r="G86" s="39"/>
      <c r="H86" s="16" t="s">
        <v>74</v>
      </c>
      <c r="I86" s="31">
        <v>0.2</v>
      </c>
    </row>
    <row r="87" spans="1:9" ht="18" x14ac:dyDescent="0.25">
      <c r="A87" s="10"/>
      <c r="B87" s="73" t="s">
        <v>59</v>
      </c>
      <c r="C87" s="37"/>
      <c r="D87" s="14" t="s">
        <v>5</v>
      </c>
      <c r="E87" s="15">
        <v>10</v>
      </c>
      <c r="F87" s="15"/>
      <c r="G87" s="39"/>
      <c r="H87" s="16" t="s">
        <v>74</v>
      </c>
      <c r="I87" s="31">
        <v>0.2</v>
      </c>
    </row>
    <row r="88" spans="1:9" ht="18" x14ac:dyDescent="0.25">
      <c r="A88" s="10"/>
      <c r="B88" s="73" t="s">
        <v>60</v>
      </c>
      <c r="C88" s="37"/>
      <c r="D88" s="14" t="s">
        <v>5</v>
      </c>
      <c r="E88" s="15">
        <v>15</v>
      </c>
      <c r="F88" s="15"/>
      <c r="G88" s="39"/>
      <c r="H88" s="16" t="s">
        <v>74</v>
      </c>
      <c r="I88" s="31">
        <v>0.2</v>
      </c>
    </row>
    <row r="89" spans="1:9" ht="18" x14ac:dyDescent="0.25">
      <c r="A89" s="10"/>
      <c r="B89" s="73" t="s">
        <v>63</v>
      </c>
      <c r="C89" s="37"/>
      <c r="D89" s="14" t="s">
        <v>5</v>
      </c>
      <c r="E89" s="15">
        <v>30</v>
      </c>
      <c r="F89" s="15"/>
      <c r="G89" s="39"/>
      <c r="H89" s="16" t="s">
        <v>74</v>
      </c>
      <c r="I89" s="31">
        <v>0.2</v>
      </c>
    </row>
    <row r="90" spans="1:9" ht="18" x14ac:dyDescent="0.25">
      <c r="A90" s="10"/>
      <c r="B90" s="73" t="s">
        <v>64</v>
      </c>
      <c r="C90" s="37"/>
      <c r="D90" s="14" t="s">
        <v>5</v>
      </c>
      <c r="E90" s="15">
        <v>30</v>
      </c>
      <c r="F90" s="15"/>
      <c r="G90" s="39"/>
      <c r="H90" s="16" t="s">
        <v>74</v>
      </c>
      <c r="I90" s="31">
        <v>0.2</v>
      </c>
    </row>
    <row r="91" spans="1:9" ht="18" x14ac:dyDescent="0.25">
      <c r="A91" s="10"/>
      <c r="B91" s="73" t="s">
        <v>69</v>
      </c>
      <c r="C91" s="37"/>
      <c r="D91" s="14" t="s">
        <v>5</v>
      </c>
      <c r="E91" s="15">
        <v>30</v>
      </c>
      <c r="F91" s="15"/>
      <c r="G91" s="39"/>
      <c r="H91" s="16" t="s">
        <v>74</v>
      </c>
      <c r="I91" s="31">
        <v>0.2</v>
      </c>
    </row>
    <row r="92" spans="1:9" ht="18.75" thickBot="1" x14ac:dyDescent="0.3">
      <c r="A92" s="10"/>
      <c r="B92" s="40"/>
      <c r="C92" s="34"/>
      <c r="D92" s="14"/>
      <c r="E92" s="15"/>
      <c r="F92" s="15"/>
      <c r="G92" s="39"/>
      <c r="H92" s="16"/>
      <c r="I92" s="31"/>
    </row>
    <row r="93" spans="1:9" ht="18.75" thickBot="1" x14ac:dyDescent="0.3">
      <c r="A93" s="76" t="s">
        <v>21</v>
      </c>
      <c r="B93" s="77" t="s">
        <v>27</v>
      </c>
      <c r="C93" s="78"/>
      <c r="D93" s="72"/>
      <c r="E93" s="79"/>
      <c r="F93" s="79"/>
      <c r="G93" s="80"/>
      <c r="H93" s="81"/>
      <c r="I93" s="82"/>
    </row>
    <row r="94" spans="1:9" ht="196.5" customHeight="1" x14ac:dyDescent="0.25">
      <c r="A94" s="88"/>
      <c r="B94" s="52" t="s">
        <v>73</v>
      </c>
      <c r="C94" s="37" t="s">
        <v>45</v>
      </c>
      <c r="D94" s="14"/>
      <c r="E94" s="15"/>
      <c r="F94" s="15"/>
      <c r="G94" s="39"/>
      <c r="H94" s="16"/>
      <c r="I94" s="31"/>
    </row>
    <row r="95" spans="1:9" ht="20.25" customHeight="1" x14ac:dyDescent="0.25">
      <c r="A95" s="88"/>
      <c r="B95" s="34" t="s">
        <v>55</v>
      </c>
      <c r="C95" s="96"/>
      <c r="D95" s="14" t="s">
        <v>5</v>
      </c>
      <c r="E95" s="15">
        <v>25</v>
      </c>
      <c r="F95" s="15"/>
      <c r="G95" s="39"/>
      <c r="H95" s="16" t="s">
        <v>74</v>
      </c>
      <c r="I95" s="31">
        <v>0.2</v>
      </c>
    </row>
    <row r="96" spans="1:9" ht="20.25" customHeight="1" x14ac:dyDescent="0.25">
      <c r="A96" s="88"/>
      <c r="B96" s="34" t="s">
        <v>56</v>
      </c>
      <c r="C96" s="96"/>
      <c r="D96" s="14" t="s">
        <v>5</v>
      </c>
      <c r="E96" s="15">
        <v>20</v>
      </c>
      <c r="F96" s="15"/>
      <c r="G96" s="39"/>
      <c r="H96" s="16" t="s">
        <v>74</v>
      </c>
      <c r="I96" s="31">
        <v>0.2</v>
      </c>
    </row>
    <row r="97" spans="1:9" ht="18.75" thickBot="1" x14ac:dyDescent="0.3">
      <c r="A97" s="89"/>
      <c r="B97" s="93"/>
      <c r="C97" s="92"/>
      <c r="D97" s="17"/>
      <c r="E97" s="18"/>
      <c r="F97" s="18"/>
      <c r="G97" s="51"/>
      <c r="H97" s="19"/>
      <c r="I97" s="44"/>
    </row>
    <row r="98" spans="1:9" ht="18.75" thickBot="1" x14ac:dyDescent="0.3">
      <c r="A98" s="76" t="s">
        <v>43</v>
      </c>
      <c r="B98" s="77" t="s">
        <v>40</v>
      </c>
      <c r="C98" s="78"/>
      <c r="D98" s="72"/>
      <c r="E98" s="79"/>
      <c r="F98" s="79"/>
      <c r="G98" s="80"/>
      <c r="H98" s="81"/>
      <c r="I98" s="82"/>
    </row>
    <row r="99" spans="1:9" ht="18" x14ac:dyDescent="0.25">
      <c r="A99" s="87"/>
      <c r="B99" s="52" t="s">
        <v>41</v>
      </c>
      <c r="C99" s="47" t="s">
        <v>75</v>
      </c>
      <c r="D99" s="14" t="s">
        <v>3</v>
      </c>
      <c r="E99" s="15">
        <v>2</v>
      </c>
      <c r="F99" s="15"/>
      <c r="G99" s="39"/>
      <c r="H99" s="16" t="s">
        <v>74</v>
      </c>
      <c r="I99" s="31">
        <v>0.2</v>
      </c>
    </row>
    <row r="100" spans="1:9" ht="18" x14ac:dyDescent="0.25">
      <c r="A100" s="88"/>
      <c r="B100" s="34" t="s">
        <v>42</v>
      </c>
      <c r="C100" s="90" t="s">
        <v>62</v>
      </c>
      <c r="D100" s="14" t="s">
        <v>3</v>
      </c>
      <c r="E100" s="15">
        <v>1</v>
      </c>
      <c r="F100" s="15"/>
      <c r="G100" s="39"/>
      <c r="H100" s="16" t="s">
        <v>74</v>
      </c>
      <c r="I100" s="31">
        <v>0.2</v>
      </c>
    </row>
    <row r="101" spans="1:9" ht="18" x14ac:dyDescent="0.25">
      <c r="A101" s="88"/>
      <c r="B101" s="34"/>
      <c r="C101" s="90"/>
      <c r="D101" s="14"/>
      <c r="E101" s="15"/>
      <c r="F101" s="15"/>
      <c r="G101" s="39"/>
      <c r="H101" s="16"/>
      <c r="I101" s="31"/>
    </row>
    <row r="102" spans="1:9" ht="18.75" thickBot="1" x14ac:dyDescent="0.3">
      <c r="A102" s="89"/>
      <c r="B102" s="35"/>
      <c r="C102" s="91"/>
      <c r="D102" s="17"/>
      <c r="E102" s="18"/>
      <c r="F102" s="18"/>
      <c r="G102" s="42"/>
      <c r="H102" s="19"/>
      <c r="I102" s="43"/>
    </row>
    <row r="103" spans="1:9" ht="18" x14ac:dyDescent="0.25">
      <c r="A103" s="20"/>
      <c r="B103" s="107" t="s">
        <v>13</v>
      </c>
      <c r="C103" s="107"/>
      <c r="D103" s="107"/>
      <c r="E103" s="107"/>
      <c r="F103" s="107"/>
      <c r="G103" s="108"/>
      <c r="H103" s="21">
        <f>SUM(H17:H102)</f>
        <v>0</v>
      </c>
    </row>
    <row r="104" spans="1:9" ht="18" x14ac:dyDescent="0.25">
      <c r="A104" s="23"/>
      <c r="B104" s="49"/>
      <c r="C104" s="49"/>
      <c r="D104" s="49"/>
      <c r="E104" s="49"/>
      <c r="F104" s="49"/>
      <c r="G104" s="50"/>
      <c r="H104" s="24"/>
    </row>
    <row r="105" spans="1:9" ht="18" x14ac:dyDescent="0.25">
      <c r="A105" s="23"/>
      <c r="B105" s="109" t="s">
        <v>49</v>
      </c>
      <c r="C105" s="109"/>
      <c r="D105" s="109"/>
      <c r="E105" s="109"/>
      <c r="F105" s="109"/>
      <c r="G105" s="110"/>
      <c r="H105" s="28">
        <f>H103*0.2</f>
        <v>0</v>
      </c>
    </row>
    <row r="106" spans="1:9" ht="18" x14ac:dyDescent="0.25">
      <c r="A106" s="23"/>
      <c r="B106" s="49"/>
      <c r="C106" s="49"/>
      <c r="D106" s="25"/>
      <c r="E106" s="26"/>
      <c r="F106" s="26"/>
      <c r="G106" s="27"/>
      <c r="H106" s="24"/>
    </row>
    <row r="107" spans="1:9" ht="18.75" thickBot="1" x14ac:dyDescent="0.3">
      <c r="A107" s="29"/>
      <c r="B107" s="111" t="s">
        <v>14</v>
      </c>
      <c r="C107" s="111"/>
      <c r="D107" s="111"/>
      <c r="E107" s="111"/>
      <c r="F107" s="111"/>
      <c r="G107" s="112"/>
      <c r="H107" s="30">
        <f>SUM(H103:H105)</f>
        <v>0</v>
      </c>
    </row>
    <row r="108" spans="1:9" ht="15.75" thickBot="1" x14ac:dyDescent="0.3"/>
    <row r="109" spans="1:9" x14ac:dyDescent="0.25">
      <c r="A109" s="99" t="s">
        <v>22</v>
      </c>
      <c r="B109" s="101" t="s">
        <v>0</v>
      </c>
      <c r="C109" s="103" t="s">
        <v>18</v>
      </c>
      <c r="D109" s="103" t="s">
        <v>1</v>
      </c>
      <c r="E109" s="105" t="s">
        <v>15</v>
      </c>
      <c r="F109" s="114" t="s">
        <v>11</v>
      </c>
      <c r="G109" s="116" t="s">
        <v>2</v>
      </c>
      <c r="H109" s="118" t="s">
        <v>10</v>
      </c>
      <c r="I109" s="105" t="s">
        <v>12</v>
      </c>
    </row>
    <row r="110" spans="1:9" ht="15.75" thickBot="1" x14ac:dyDescent="0.3">
      <c r="A110" s="100"/>
      <c r="B110" s="102"/>
      <c r="C110" s="104"/>
      <c r="D110" s="104"/>
      <c r="E110" s="106"/>
      <c r="F110" s="115"/>
      <c r="G110" s="117"/>
      <c r="H110" s="119"/>
      <c r="I110" s="106"/>
    </row>
    <row r="111" spans="1:9" ht="18.75" thickBot="1" x14ac:dyDescent="0.3">
      <c r="A111" s="5"/>
      <c r="B111" s="38"/>
      <c r="C111" s="5"/>
      <c r="D111" s="5"/>
      <c r="E111" s="5"/>
      <c r="F111" s="5"/>
      <c r="G111" s="38"/>
      <c r="H111" s="7"/>
      <c r="I111" s="5"/>
    </row>
    <row r="112" spans="1:9" ht="21" thickBot="1" x14ac:dyDescent="0.35">
      <c r="A112" s="5"/>
      <c r="B112" s="98" t="s">
        <v>77</v>
      </c>
      <c r="C112" s="5"/>
      <c r="D112" s="5"/>
      <c r="E112" s="5"/>
      <c r="F112" s="5"/>
      <c r="G112" s="38"/>
      <c r="H112" s="7"/>
      <c r="I112" s="5"/>
    </row>
    <row r="113" spans="1:9" ht="18.75" thickBot="1" x14ac:dyDescent="0.3">
      <c r="A113" s="5"/>
      <c r="B113" s="38"/>
      <c r="C113" s="5"/>
      <c r="D113" s="5"/>
      <c r="E113" s="5"/>
      <c r="F113" s="5"/>
      <c r="G113" s="38"/>
      <c r="H113" s="7"/>
      <c r="I113" s="5"/>
    </row>
    <row r="114" spans="1:9" ht="18.75" thickBot="1" x14ac:dyDescent="0.3">
      <c r="A114" s="76" t="s">
        <v>16</v>
      </c>
      <c r="B114" s="83" t="s">
        <v>36</v>
      </c>
      <c r="C114" s="84"/>
      <c r="D114" s="70"/>
      <c r="E114" s="85"/>
      <c r="F114" s="85"/>
      <c r="G114" s="71"/>
      <c r="H114" s="86"/>
      <c r="I114" s="70"/>
    </row>
    <row r="115" spans="1:9" ht="18.75" thickBot="1" x14ac:dyDescent="0.3">
      <c r="A115" s="10"/>
      <c r="B115" s="45"/>
      <c r="C115" s="33"/>
      <c r="D115" s="36"/>
      <c r="E115" s="12"/>
      <c r="F115" s="12"/>
      <c r="G115" s="46"/>
      <c r="H115" s="9"/>
      <c r="I115" s="8"/>
    </row>
    <row r="116" spans="1:9" ht="18.75" thickBot="1" x14ac:dyDescent="0.3">
      <c r="A116" s="76" t="s">
        <v>17</v>
      </c>
      <c r="B116" s="77" t="s">
        <v>23</v>
      </c>
      <c r="C116" s="78"/>
      <c r="D116" s="72"/>
      <c r="E116" s="79"/>
      <c r="F116" s="79"/>
      <c r="G116" s="80"/>
      <c r="H116" s="81"/>
      <c r="I116" s="82"/>
    </row>
    <row r="117" spans="1:9" ht="252" x14ac:dyDescent="0.25">
      <c r="A117" s="10"/>
      <c r="B117" s="40" t="s">
        <v>34</v>
      </c>
      <c r="C117" s="34"/>
      <c r="D117" s="14"/>
      <c r="E117" s="15"/>
      <c r="F117" s="15"/>
      <c r="G117" s="39"/>
      <c r="H117" s="16"/>
      <c r="I117" s="31"/>
    </row>
    <row r="118" spans="1:9" ht="18" x14ac:dyDescent="0.25">
      <c r="A118" s="10"/>
      <c r="B118" s="97" t="s">
        <v>25</v>
      </c>
      <c r="C118" s="34"/>
      <c r="D118" s="14"/>
      <c r="E118" s="15"/>
      <c r="F118" s="15"/>
      <c r="G118" s="39"/>
      <c r="H118" s="16"/>
      <c r="I118" s="31"/>
    </row>
    <row r="119" spans="1:9" ht="18" x14ac:dyDescent="0.25">
      <c r="A119" s="10"/>
      <c r="B119" s="73" t="s">
        <v>58</v>
      </c>
      <c r="C119" s="34"/>
      <c r="D119" s="14" t="s">
        <v>3</v>
      </c>
      <c r="E119" s="15">
        <v>1</v>
      </c>
      <c r="F119" s="15"/>
      <c r="G119" s="39"/>
      <c r="H119" s="16">
        <f t="shared" ref="H119:H141" si="9">G119*E119</f>
        <v>0</v>
      </c>
      <c r="I119" s="31">
        <v>0.2</v>
      </c>
    </row>
    <row r="120" spans="1:9" ht="18" x14ac:dyDescent="0.25">
      <c r="A120" s="10"/>
      <c r="B120" s="73" t="s">
        <v>59</v>
      </c>
      <c r="C120" s="34"/>
      <c r="D120" s="14" t="s">
        <v>3</v>
      </c>
      <c r="E120" s="15">
        <v>1</v>
      </c>
      <c r="F120" s="15"/>
      <c r="G120" s="39"/>
      <c r="H120" s="16">
        <f t="shared" si="9"/>
        <v>0</v>
      </c>
      <c r="I120" s="31">
        <v>0.2</v>
      </c>
    </row>
    <row r="121" spans="1:9" ht="18" x14ac:dyDescent="0.25">
      <c r="A121" s="10"/>
      <c r="B121" s="73" t="s">
        <v>60</v>
      </c>
      <c r="C121" s="34"/>
      <c r="D121" s="14" t="s">
        <v>3</v>
      </c>
      <c r="E121" s="15">
        <v>1</v>
      </c>
      <c r="F121" s="15"/>
      <c r="G121" s="39"/>
      <c r="H121" s="16">
        <f t="shared" si="9"/>
        <v>0</v>
      </c>
      <c r="I121" s="31">
        <v>0.2</v>
      </c>
    </row>
    <row r="122" spans="1:9" ht="18" x14ac:dyDescent="0.25">
      <c r="A122" s="10"/>
      <c r="B122" s="73" t="s">
        <v>61</v>
      </c>
      <c r="C122" s="34"/>
      <c r="D122" s="14" t="s">
        <v>3</v>
      </c>
      <c r="E122" s="15">
        <v>1</v>
      </c>
      <c r="F122" s="15"/>
      <c r="G122" s="39"/>
      <c r="H122" s="16">
        <f t="shared" si="9"/>
        <v>0</v>
      </c>
      <c r="I122" s="31">
        <v>0.2</v>
      </c>
    </row>
    <row r="123" spans="1:9" ht="18" x14ac:dyDescent="0.25">
      <c r="A123" s="10"/>
      <c r="B123" s="73" t="s">
        <v>63</v>
      </c>
      <c r="C123" s="34"/>
      <c r="D123" s="14" t="s">
        <v>3</v>
      </c>
      <c r="E123" s="15">
        <v>1</v>
      </c>
      <c r="F123" s="15"/>
      <c r="G123" s="39"/>
      <c r="H123" s="16">
        <f t="shared" si="9"/>
        <v>0</v>
      </c>
      <c r="I123" s="31">
        <v>0.2</v>
      </c>
    </row>
    <row r="124" spans="1:9" ht="18" x14ac:dyDescent="0.25">
      <c r="A124" s="10"/>
      <c r="B124" s="73" t="s">
        <v>64</v>
      </c>
      <c r="C124" s="34"/>
      <c r="D124" s="14" t="s">
        <v>3</v>
      </c>
      <c r="E124" s="15">
        <v>1</v>
      </c>
      <c r="F124" s="15"/>
      <c r="G124" s="39"/>
      <c r="H124" s="16">
        <f t="shared" si="9"/>
        <v>0</v>
      </c>
      <c r="I124" s="31">
        <v>0.2</v>
      </c>
    </row>
    <row r="125" spans="1:9" ht="18" x14ac:dyDescent="0.25">
      <c r="A125" s="10"/>
      <c r="B125" s="73" t="s">
        <v>66</v>
      </c>
      <c r="C125" s="34"/>
      <c r="D125" s="14" t="s">
        <v>3</v>
      </c>
      <c r="E125" s="15">
        <v>1</v>
      </c>
      <c r="F125" s="15"/>
      <c r="G125" s="39"/>
      <c r="H125" s="16">
        <f t="shared" si="9"/>
        <v>0</v>
      </c>
      <c r="I125" s="31">
        <v>0.2</v>
      </c>
    </row>
    <row r="126" spans="1:9" ht="18" x14ac:dyDescent="0.25">
      <c r="A126" s="10"/>
      <c r="B126" s="73" t="s">
        <v>69</v>
      </c>
      <c r="C126" s="34"/>
      <c r="D126" s="14" t="s">
        <v>3</v>
      </c>
      <c r="E126" s="15">
        <v>1</v>
      </c>
      <c r="F126" s="15"/>
      <c r="G126" s="39"/>
      <c r="H126" s="16">
        <f t="shared" si="9"/>
        <v>0</v>
      </c>
      <c r="I126" s="31">
        <v>0.2</v>
      </c>
    </row>
    <row r="127" spans="1:9" ht="18" x14ac:dyDescent="0.25">
      <c r="A127" s="10"/>
      <c r="B127" s="73"/>
      <c r="C127" s="34"/>
      <c r="D127" s="14"/>
      <c r="E127" s="15"/>
      <c r="F127" s="15"/>
      <c r="G127" s="39"/>
      <c r="H127" s="16"/>
      <c r="I127" s="31"/>
    </row>
    <row r="128" spans="1:9" ht="18" x14ac:dyDescent="0.25">
      <c r="A128" s="10"/>
      <c r="B128" s="97" t="s">
        <v>24</v>
      </c>
      <c r="C128" s="34"/>
      <c r="D128" s="14"/>
      <c r="E128" s="15"/>
      <c r="F128" s="15"/>
      <c r="G128" s="39"/>
      <c r="H128" s="16"/>
      <c r="I128" s="31"/>
    </row>
    <row r="129" spans="1:9" ht="18" x14ac:dyDescent="0.25">
      <c r="A129" s="10"/>
      <c r="B129" s="73" t="s">
        <v>58</v>
      </c>
      <c r="C129" s="34"/>
      <c r="D129" s="14" t="s">
        <v>4</v>
      </c>
      <c r="E129" s="15">
        <f>40*3</f>
        <v>120</v>
      </c>
      <c r="F129" s="15"/>
      <c r="G129" s="39"/>
      <c r="H129" s="16">
        <f t="shared" si="9"/>
        <v>0</v>
      </c>
      <c r="I129" s="31">
        <v>0.2</v>
      </c>
    </row>
    <row r="130" spans="1:9" ht="18" x14ac:dyDescent="0.25">
      <c r="A130" s="10"/>
      <c r="B130" s="73" t="s">
        <v>61</v>
      </c>
      <c r="C130" s="34"/>
      <c r="D130" s="14" t="s">
        <v>4</v>
      </c>
      <c r="E130" s="15">
        <f>65*1.1</f>
        <v>71.5</v>
      </c>
      <c r="F130" s="15"/>
      <c r="G130" s="39"/>
      <c r="H130" s="16">
        <f t="shared" si="9"/>
        <v>0</v>
      </c>
      <c r="I130" s="31">
        <v>0.2</v>
      </c>
    </row>
    <row r="131" spans="1:9" ht="18" x14ac:dyDescent="0.25">
      <c r="A131" s="10"/>
      <c r="B131" s="73" t="s">
        <v>69</v>
      </c>
      <c r="C131" s="34"/>
      <c r="D131" s="14" t="s">
        <v>4</v>
      </c>
      <c r="E131" s="15">
        <f>25*3</f>
        <v>75</v>
      </c>
      <c r="F131" s="15"/>
      <c r="G131" s="39"/>
      <c r="H131" s="16">
        <f t="shared" si="9"/>
        <v>0</v>
      </c>
      <c r="I131" s="31">
        <v>0.2</v>
      </c>
    </row>
    <row r="132" spans="1:9" ht="18" x14ac:dyDescent="0.25">
      <c r="A132" s="10"/>
      <c r="B132" s="73"/>
      <c r="C132" s="34"/>
      <c r="D132" s="14"/>
      <c r="E132" s="15"/>
      <c r="F132" s="15"/>
      <c r="G132" s="39"/>
      <c r="H132" s="16"/>
      <c r="I132" s="31"/>
    </row>
    <row r="133" spans="1:9" ht="18" x14ac:dyDescent="0.25">
      <c r="A133" s="10"/>
      <c r="B133" s="97" t="s">
        <v>26</v>
      </c>
      <c r="C133" s="34"/>
      <c r="D133" s="14"/>
      <c r="E133" s="15"/>
      <c r="F133" s="15"/>
      <c r="G133" s="39"/>
      <c r="H133" s="16"/>
      <c r="I133" s="31"/>
    </row>
    <row r="134" spans="1:9" ht="18" x14ac:dyDescent="0.25">
      <c r="A134" s="10"/>
      <c r="B134" s="73" t="s">
        <v>58</v>
      </c>
      <c r="C134" s="34"/>
      <c r="D134" s="14" t="s">
        <v>4</v>
      </c>
      <c r="E134" s="15">
        <v>120</v>
      </c>
      <c r="F134" s="15"/>
      <c r="G134" s="39"/>
      <c r="H134" s="16">
        <f t="shared" si="9"/>
        <v>0</v>
      </c>
      <c r="I134" s="31">
        <v>0.2</v>
      </c>
    </row>
    <row r="135" spans="1:9" ht="18" x14ac:dyDescent="0.25">
      <c r="A135" s="10"/>
      <c r="B135" s="73" t="s">
        <v>59</v>
      </c>
      <c r="C135" s="34"/>
      <c r="D135" s="14" t="s">
        <v>4</v>
      </c>
      <c r="E135" s="15">
        <v>25</v>
      </c>
      <c r="F135" s="15"/>
      <c r="G135" s="39"/>
      <c r="H135" s="16">
        <f t="shared" si="9"/>
        <v>0</v>
      </c>
      <c r="I135" s="31">
        <v>0.2</v>
      </c>
    </row>
    <row r="136" spans="1:9" ht="18" x14ac:dyDescent="0.25">
      <c r="A136" s="10"/>
      <c r="B136" s="73" t="s">
        <v>60</v>
      </c>
      <c r="C136" s="34"/>
      <c r="D136" s="14" t="s">
        <v>4</v>
      </c>
      <c r="E136" s="15">
        <f>15*4</f>
        <v>60</v>
      </c>
      <c r="F136" s="15"/>
      <c r="G136" s="39"/>
      <c r="H136" s="16">
        <f t="shared" si="9"/>
        <v>0</v>
      </c>
      <c r="I136" s="31">
        <v>0.2</v>
      </c>
    </row>
    <row r="137" spans="1:9" ht="18" x14ac:dyDescent="0.25">
      <c r="A137" s="10"/>
      <c r="B137" s="73" t="s">
        <v>61</v>
      </c>
      <c r="C137" s="34"/>
      <c r="D137" s="14" t="s">
        <v>4</v>
      </c>
      <c r="E137" s="15">
        <f>65*1.1</f>
        <v>71.5</v>
      </c>
      <c r="F137" s="15"/>
      <c r="G137" s="39"/>
      <c r="H137" s="16">
        <f t="shared" si="9"/>
        <v>0</v>
      </c>
      <c r="I137" s="31">
        <v>0.2</v>
      </c>
    </row>
    <row r="138" spans="1:9" ht="18" x14ac:dyDescent="0.25">
      <c r="A138" s="10"/>
      <c r="B138" s="73" t="s">
        <v>66</v>
      </c>
      <c r="C138" s="34"/>
      <c r="D138" s="14" t="s">
        <v>4</v>
      </c>
      <c r="E138" s="15">
        <f>50*2.5</f>
        <v>125</v>
      </c>
      <c r="F138" s="15"/>
      <c r="G138" s="39"/>
      <c r="H138" s="16">
        <f t="shared" si="9"/>
        <v>0</v>
      </c>
      <c r="I138" s="31">
        <v>0.2</v>
      </c>
    </row>
    <row r="139" spans="1:9" ht="18" x14ac:dyDescent="0.25">
      <c r="A139" s="10"/>
      <c r="B139" s="73" t="s">
        <v>67</v>
      </c>
      <c r="C139" s="34"/>
      <c r="D139" s="14" t="s">
        <v>4</v>
      </c>
      <c r="E139" s="15">
        <f>35*2.5</f>
        <v>87.5</v>
      </c>
      <c r="F139" s="15"/>
      <c r="G139" s="39"/>
      <c r="H139" s="16">
        <f t="shared" si="9"/>
        <v>0</v>
      </c>
      <c r="I139" s="31">
        <v>0.2</v>
      </c>
    </row>
    <row r="140" spans="1:9" ht="18" x14ac:dyDescent="0.25">
      <c r="A140" s="10"/>
      <c r="B140" s="73" t="s">
        <v>68</v>
      </c>
      <c r="C140" s="34"/>
      <c r="D140" s="14" t="s">
        <v>4</v>
      </c>
      <c r="E140" s="15">
        <f>25*2.5</f>
        <v>62.5</v>
      </c>
      <c r="F140" s="15"/>
      <c r="G140" s="39"/>
      <c r="H140" s="16">
        <f t="shared" si="9"/>
        <v>0</v>
      </c>
      <c r="I140" s="31">
        <v>0.2</v>
      </c>
    </row>
    <row r="141" spans="1:9" ht="18" x14ac:dyDescent="0.25">
      <c r="A141" s="10"/>
      <c r="B141" s="73" t="s">
        <v>69</v>
      </c>
      <c r="C141" s="34"/>
      <c r="D141" s="14" t="s">
        <v>4</v>
      </c>
      <c r="E141" s="15">
        <v>75</v>
      </c>
      <c r="F141" s="15"/>
      <c r="G141" s="39"/>
      <c r="H141" s="16">
        <f t="shared" si="9"/>
        <v>0</v>
      </c>
      <c r="I141" s="31">
        <v>0.2</v>
      </c>
    </row>
    <row r="142" spans="1:9" ht="18.75" thickBot="1" x14ac:dyDescent="0.3">
      <c r="A142" s="10"/>
      <c r="B142" s="73"/>
      <c r="C142" s="34"/>
      <c r="D142" s="14"/>
      <c r="E142" s="15"/>
      <c r="F142" s="15"/>
      <c r="G142" s="39"/>
      <c r="H142" s="16"/>
      <c r="I142" s="31"/>
    </row>
    <row r="143" spans="1:9" ht="18.75" thickBot="1" x14ac:dyDescent="0.3">
      <c r="A143" s="76" t="s">
        <v>20</v>
      </c>
      <c r="B143" s="77" t="s">
        <v>37</v>
      </c>
      <c r="C143" s="78"/>
      <c r="D143" s="72"/>
      <c r="E143" s="79"/>
      <c r="F143" s="79"/>
      <c r="G143" s="80"/>
      <c r="H143" s="81"/>
      <c r="I143" s="82"/>
    </row>
    <row r="144" spans="1:9" ht="108" x14ac:dyDescent="0.25">
      <c r="A144" s="10"/>
      <c r="B144" s="73" t="s">
        <v>71</v>
      </c>
      <c r="C144" s="37" t="s">
        <v>76</v>
      </c>
      <c r="D144" s="14"/>
      <c r="E144" s="15"/>
      <c r="F144" s="15"/>
      <c r="G144" s="39"/>
      <c r="H144" s="16"/>
      <c r="I144" s="31"/>
    </row>
    <row r="145" spans="1:9" ht="18" x14ac:dyDescent="0.25">
      <c r="A145" s="10"/>
      <c r="B145" s="73" t="s">
        <v>58</v>
      </c>
      <c r="C145" s="37"/>
      <c r="D145" s="14" t="s">
        <v>5</v>
      </c>
      <c r="E145" s="15">
        <v>40</v>
      </c>
      <c r="F145" s="15"/>
      <c r="G145" s="39"/>
      <c r="H145" s="16">
        <f t="shared" ref="H145:H150" si="10">G145*E145</f>
        <v>0</v>
      </c>
      <c r="I145" s="31">
        <v>0.2</v>
      </c>
    </row>
    <row r="146" spans="1:9" ht="18" x14ac:dyDescent="0.25">
      <c r="A146" s="10"/>
      <c r="B146" s="73" t="s">
        <v>59</v>
      </c>
      <c r="C146" s="37"/>
      <c r="D146" s="14" t="s">
        <v>5</v>
      </c>
      <c r="E146" s="15">
        <v>10</v>
      </c>
      <c r="F146" s="15"/>
      <c r="G146" s="39"/>
      <c r="H146" s="16">
        <f t="shared" si="10"/>
        <v>0</v>
      </c>
      <c r="I146" s="31">
        <v>0.2</v>
      </c>
    </row>
    <row r="147" spans="1:9" ht="18" x14ac:dyDescent="0.25">
      <c r="A147" s="10"/>
      <c r="B147" s="73" t="s">
        <v>60</v>
      </c>
      <c r="C147" s="37"/>
      <c r="D147" s="14" t="s">
        <v>5</v>
      </c>
      <c r="E147" s="15">
        <v>15</v>
      </c>
      <c r="F147" s="15"/>
      <c r="G147" s="39"/>
      <c r="H147" s="16">
        <f t="shared" si="10"/>
        <v>0</v>
      </c>
      <c r="I147" s="31">
        <v>0.2</v>
      </c>
    </row>
    <row r="148" spans="1:9" ht="18" x14ac:dyDescent="0.25">
      <c r="A148" s="10"/>
      <c r="B148" s="73" t="s">
        <v>63</v>
      </c>
      <c r="C148" s="37"/>
      <c r="D148" s="14" t="s">
        <v>5</v>
      </c>
      <c r="E148" s="15">
        <v>30</v>
      </c>
      <c r="F148" s="15"/>
      <c r="G148" s="39"/>
      <c r="H148" s="16">
        <f t="shared" si="10"/>
        <v>0</v>
      </c>
      <c r="I148" s="31">
        <v>0.2</v>
      </c>
    </row>
    <row r="149" spans="1:9" ht="18" x14ac:dyDescent="0.25">
      <c r="A149" s="10"/>
      <c r="B149" s="73" t="s">
        <v>64</v>
      </c>
      <c r="C149" s="37"/>
      <c r="D149" s="14" t="s">
        <v>5</v>
      </c>
      <c r="E149" s="15">
        <v>30</v>
      </c>
      <c r="F149" s="15"/>
      <c r="G149" s="39"/>
      <c r="H149" s="16">
        <f t="shared" si="10"/>
        <v>0</v>
      </c>
      <c r="I149" s="31">
        <v>0.2</v>
      </c>
    </row>
    <row r="150" spans="1:9" ht="18" x14ac:dyDescent="0.25">
      <c r="A150" s="10"/>
      <c r="B150" s="73" t="s">
        <v>69</v>
      </c>
      <c r="C150" s="37"/>
      <c r="D150" s="14" t="s">
        <v>5</v>
      </c>
      <c r="E150" s="15">
        <v>30</v>
      </c>
      <c r="F150" s="15"/>
      <c r="G150" s="39"/>
      <c r="H150" s="16">
        <f t="shared" si="10"/>
        <v>0</v>
      </c>
      <c r="I150" s="31">
        <v>0.2</v>
      </c>
    </row>
    <row r="151" spans="1:9" ht="18" x14ac:dyDescent="0.25">
      <c r="A151" s="10"/>
      <c r="B151" s="40"/>
      <c r="C151" s="34"/>
      <c r="D151" s="14"/>
      <c r="E151" s="15"/>
      <c r="F151" s="15"/>
      <c r="G151" s="39"/>
      <c r="H151" s="16"/>
      <c r="I151" s="31"/>
    </row>
    <row r="152" spans="1:9" ht="18.75" thickBot="1" x14ac:dyDescent="0.3">
      <c r="A152" s="10"/>
      <c r="B152" s="40"/>
      <c r="C152" s="34"/>
      <c r="D152" s="14"/>
      <c r="E152" s="15"/>
      <c r="F152" s="15"/>
      <c r="G152" s="39"/>
      <c r="H152" s="16"/>
      <c r="I152" s="31"/>
    </row>
    <row r="153" spans="1:9" ht="18.75" thickBot="1" x14ac:dyDescent="0.3">
      <c r="A153" s="76" t="s">
        <v>21</v>
      </c>
      <c r="B153" s="77" t="s">
        <v>27</v>
      </c>
      <c r="C153" s="78"/>
      <c r="D153" s="72"/>
      <c r="E153" s="79"/>
      <c r="F153" s="79"/>
      <c r="G153" s="80"/>
      <c r="H153" s="81"/>
      <c r="I153" s="82"/>
    </row>
    <row r="154" spans="1:9" ht="196.5" customHeight="1" x14ac:dyDescent="0.25">
      <c r="A154" s="88"/>
      <c r="B154" s="52" t="s">
        <v>73</v>
      </c>
      <c r="C154" s="37" t="s">
        <v>45</v>
      </c>
      <c r="D154" s="14"/>
      <c r="E154" s="15"/>
      <c r="F154" s="15"/>
      <c r="G154" s="39"/>
      <c r="H154" s="16"/>
      <c r="I154" s="31"/>
    </row>
    <row r="155" spans="1:9" ht="20.25" customHeight="1" x14ac:dyDescent="0.25">
      <c r="A155" s="88"/>
      <c r="B155" s="34" t="s">
        <v>55</v>
      </c>
      <c r="C155" s="96"/>
      <c r="D155" s="14" t="s">
        <v>5</v>
      </c>
      <c r="E155" s="15">
        <v>25</v>
      </c>
      <c r="F155" s="15"/>
      <c r="G155" s="39"/>
      <c r="H155" s="16">
        <f t="shared" ref="H155:H156" si="11">G155*E155</f>
        <v>0</v>
      </c>
      <c r="I155" s="31">
        <v>0.2</v>
      </c>
    </row>
    <row r="156" spans="1:9" ht="20.25" customHeight="1" x14ac:dyDescent="0.25">
      <c r="A156" s="88"/>
      <c r="B156" s="34" t="s">
        <v>56</v>
      </c>
      <c r="C156" s="96"/>
      <c r="D156" s="14" t="s">
        <v>5</v>
      </c>
      <c r="E156" s="15">
        <v>20</v>
      </c>
      <c r="F156" s="15"/>
      <c r="G156" s="39"/>
      <c r="H156" s="16">
        <f t="shared" si="11"/>
        <v>0</v>
      </c>
      <c r="I156" s="31">
        <v>0.2</v>
      </c>
    </row>
    <row r="157" spans="1:9" ht="18.75" thickBot="1" x14ac:dyDescent="0.3">
      <c r="A157" s="89"/>
      <c r="B157" s="93"/>
      <c r="C157" s="92"/>
      <c r="D157" s="17"/>
      <c r="E157" s="18"/>
      <c r="F157" s="18"/>
      <c r="G157" s="51"/>
      <c r="H157" s="19"/>
      <c r="I157" s="44"/>
    </row>
    <row r="158" spans="1:9" ht="18.75" thickBot="1" x14ac:dyDescent="0.3">
      <c r="A158" s="76" t="s">
        <v>43</v>
      </c>
      <c r="B158" s="77" t="s">
        <v>40</v>
      </c>
      <c r="C158" s="78"/>
      <c r="D158" s="72"/>
      <c r="E158" s="79"/>
      <c r="F158" s="79"/>
      <c r="G158" s="80"/>
      <c r="H158" s="81"/>
      <c r="I158" s="82"/>
    </row>
    <row r="159" spans="1:9" ht="18" x14ac:dyDescent="0.25">
      <c r="A159" s="87"/>
      <c r="B159" s="52" t="s">
        <v>41</v>
      </c>
      <c r="C159" s="47" t="s">
        <v>75</v>
      </c>
      <c r="D159" s="14" t="s">
        <v>3</v>
      </c>
      <c r="E159" s="15">
        <v>2</v>
      </c>
      <c r="F159" s="15"/>
      <c r="G159" s="39"/>
      <c r="H159" s="16">
        <f t="shared" ref="H159:H160" si="12">G159*E159</f>
        <v>0</v>
      </c>
      <c r="I159" s="31">
        <v>0.2</v>
      </c>
    </row>
    <row r="160" spans="1:9" ht="18" x14ac:dyDescent="0.25">
      <c r="A160" s="88"/>
      <c r="B160" s="34" t="s">
        <v>42</v>
      </c>
      <c r="C160" s="90" t="s">
        <v>62</v>
      </c>
      <c r="D160" s="14" t="s">
        <v>3</v>
      </c>
      <c r="E160" s="15">
        <v>1</v>
      </c>
      <c r="F160" s="15"/>
      <c r="G160" s="39"/>
      <c r="H160" s="16">
        <f t="shared" si="12"/>
        <v>0</v>
      </c>
      <c r="I160" s="31">
        <v>0.2</v>
      </c>
    </row>
    <row r="161" spans="1:9" ht="18" x14ac:dyDescent="0.25">
      <c r="A161" s="88"/>
      <c r="B161" s="34"/>
      <c r="C161" s="90"/>
      <c r="D161" s="14"/>
      <c r="E161" s="15"/>
      <c r="F161" s="15"/>
      <c r="G161" s="39"/>
      <c r="H161" s="16"/>
      <c r="I161" s="31"/>
    </row>
    <row r="162" spans="1:9" ht="18.75" thickBot="1" x14ac:dyDescent="0.3">
      <c r="A162" s="89"/>
      <c r="B162" s="35"/>
      <c r="C162" s="91"/>
      <c r="D162" s="17"/>
      <c r="E162" s="18"/>
      <c r="F162" s="18"/>
      <c r="G162" s="42"/>
      <c r="H162" s="19"/>
      <c r="I162" s="43"/>
    </row>
    <row r="163" spans="1:9" ht="18" x14ac:dyDescent="0.25">
      <c r="A163" s="20"/>
      <c r="B163" s="107" t="s">
        <v>13</v>
      </c>
      <c r="C163" s="107"/>
      <c r="D163" s="107"/>
      <c r="E163" s="107"/>
      <c r="F163" s="107"/>
      <c r="G163" s="108"/>
      <c r="H163" s="21">
        <f>SUM(H117:H162)</f>
        <v>0</v>
      </c>
    </row>
    <row r="164" spans="1:9" ht="18" x14ac:dyDescent="0.25">
      <c r="A164" s="23"/>
      <c r="B164" s="94"/>
      <c r="C164" s="94"/>
      <c r="D164" s="94"/>
      <c r="E164" s="94"/>
      <c r="F164" s="94"/>
      <c r="G164" s="95"/>
      <c r="H164" s="24"/>
    </row>
    <row r="165" spans="1:9" ht="18" x14ac:dyDescent="0.25">
      <c r="A165" s="23"/>
      <c r="B165" s="109" t="s">
        <v>49</v>
      </c>
      <c r="C165" s="109"/>
      <c r="D165" s="109"/>
      <c r="E165" s="109"/>
      <c r="F165" s="109"/>
      <c r="G165" s="110"/>
      <c r="H165" s="28">
        <f>H163*0.2</f>
        <v>0</v>
      </c>
    </row>
    <row r="166" spans="1:9" ht="18" x14ac:dyDescent="0.25">
      <c r="A166" s="23"/>
      <c r="B166" s="94"/>
      <c r="C166" s="94"/>
      <c r="D166" s="25"/>
      <c r="E166" s="26"/>
      <c r="F166" s="26"/>
      <c r="G166" s="27"/>
      <c r="H166" s="24"/>
    </row>
    <row r="167" spans="1:9" ht="18.75" thickBot="1" x14ac:dyDescent="0.3">
      <c r="A167" s="29"/>
      <c r="B167" s="111" t="s">
        <v>14</v>
      </c>
      <c r="C167" s="111"/>
      <c r="D167" s="111"/>
      <c r="E167" s="111"/>
      <c r="F167" s="111"/>
      <c r="G167" s="112"/>
      <c r="H167" s="30">
        <f>SUM(H163:H165)</f>
        <v>0</v>
      </c>
    </row>
  </sheetData>
  <mergeCells count="25">
    <mergeCell ref="B163:G163"/>
    <mergeCell ref="B165:G165"/>
    <mergeCell ref="B167:G167"/>
    <mergeCell ref="B107:G107"/>
    <mergeCell ref="B1:I1"/>
    <mergeCell ref="F10:F11"/>
    <mergeCell ref="G10:G11"/>
    <mergeCell ref="H10:H11"/>
    <mergeCell ref="I10:I11"/>
    <mergeCell ref="B103:G103"/>
    <mergeCell ref="B105:G105"/>
    <mergeCell ref="I109:I110"/>
    <mergeCell ref="F109:F110"/>
    <mergeCell ref="G109:G110"/>
    <mergeCell ref="H109:H110"/>
    <mergeCell ref="A10:A11"/>
    <mergeCell ref="B10:B11"/>
    <mergeCell ref="C10:C11"/>
    <mergeCell ref="D10:D11"/>
    <mergeCell ref="E10:E11"/>
    <mergeCell ref="A109:A110"/>
    <mergeCell ref="B109:B110"/>
    <mergeCell ref="C109:C110"/>
    <mergeCell ref="D109:D110"/>
    <mergeCell ref="E109:E110"/>
  </mergeCells>
  <pageMargins left="0.7" right="0.7" top="0.75" bottom="0.75" header="0.3" footer="0.3"/>
  <pageSetup paperSize="9" scale="41" fitToHeight="0" orientation="landscape"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60" zoomScaleNormal="60" workbookViewId="0">
      <selection activeCell="M40" sqref="M40"/>
    </sheetView>
  </sheetViews>
  <sheetFormatPr baseColWidth="10" defaultRowHeight="15" x14ac:dyDescent="0.25"/>
  <cols>
    <col min="1" max="7" width="15.5703125" customWidth="1"/>
  </cols>
  <sheetData>
    <row r="1" spans="1:7" x14ac:dyDescent="0.25">
      <c r="A1" s="58"/>
      <c r="B1" s="59"/>
      <c r="C1" s="59"/>
      <c r="D1" s="59"/>
      <c r="E1" s="59"/>
      <c r="F1" s="59"/>
      <c r="G1" s="60"/>
    </row>
    <row r="2" spans="1:7" ht="15.75" thickBot="1" x14ac:dyDescent="0.3">
      <c r="A2" s="61"/>
      <c r="B2" s="62"/>
      <c r="C2" s="62"/>
      <c r="D2" s="62"/>
      <c r="E2" s="62"/>
      <c r="F2" s="62"/>
      <c r="G2" s="63"/>
    </row>
    <row r="3" spans="1:7" ht="18" x14ac:dyDescent="0.25">
      <c r="A3" s="64"/>
      <c r="B3" s="134" t="s">
        <v>28</v>
      </c>
      <c r="C3" s="134"/>
      <c r="D3" s="134"/>
      <c r="E3" s="134"/>
      <c r="F3" s="134"/>
      <c r="G3" s="48"/>
    </row>
    <row r="4" spans="1:7" ht="23.25" x14ac:dyDescent="0.35">
      <c r="A4" s="135" t="s">
        <v>31</v>
      </c>
      <c r="B4" s="136"/>
      <c r="C4" s="136"/>
      <c r="D4" s="136"/>
      <c r="E4" s="136"/>
      <c r="F4" s="136"/>
      <c r="G4" s="137"/>
    </row>
    <row r="5" spans="1:7" ht="23.25" x14ac:dyDescent="0.35">
      <c r="A5" s="135" t="s">
        <v>30</v>
      </c>
      <c r="B5" s="136"/>
      <c r="C5" s="136"/>
      <c r="D5" s="136"/>
      <c r="E5" s="136"/>
      <c r="F5" s="136"/>
      <c r="G5" s="137"/>
    </row>
    <row r="6" spans="1:7" ht="21" thickBot="1" x14ac:dyDescent="0.35">
      <c r="A6" s="138" t="s">
        <v>79</v>
      </c>
      <c r="B6" s="139"/>
      <c r="C6" s="139"/>
      <c r="D6" s="139"/>
      <c r="E6" s="139"/>
      <c r="F6" s="139"/>
      <c r="G6" s="140"/>
    </row>
    <row r="7" spans="1:7" ht="18" x14ac:dyDescent="0.25">
      <c r="A7" s="65"/>
      <c r="B7" s="32"/>
      <c r="C7" s="32"/>
      <c r="D7" s="32"/>
      <c r="E7" s="32"/>
      <c r="F7" s="32"/>
      <c r="G7" s="66"/>
    </row>
    <row r="8" spans="1:7" ht="18" x14ac:dyDescent="0.25">
      <c r="A8" s="65"/>
      <c r="B8" s="32"/>
      <c r="C8" s="32"/>
      <c r="D8" s="32"/>
      <c r="E8" s="32"/>
      <c r="F8" s="32"/>
      <c r="G8" s="66"/>
    </row>
    <row r="9" spans="1:7" ht="18.75" thickBot="1" x14ac:dyDescent="0.3">
      <c r="A9" s="65"/>
      <c r="B9" s="32"/>
      <c r="C9" s="32"/>
      <c r="D9" s="32"/>
      <c r="E9" s="32"/>
      <c r="F9" s="32"/>
      <c r="G9" s="66"/>
    </row>
    <row r="10" spans="1:7" ht="30" x14ac:dyDescent="0.4">
      <c r="A10" s="141" t="s">
        <v>31</v>
      </c>
      <c r="B10" s="134"/>
      <c r="C10" s="134"/>
      <c r="D10" s="134"/>
      <c r="E10" s="134"/>
      <c r="F10" s="134"/>
      <c r="G10" s="142"/>
    </row>
    <row r="11" spans="1:7" ht="18" x14ac:dyDescent="0.25">
      <c r="A11" s="131" t="s">
        <v>78</v>
      </c>
      <c r="B11" s="132"/>
      <c r="C11" s="132"/>
      <c r="D11" s="132"/>
      <c r="E11" s="132"/>
      <c r="F11" s="132"/>
      <c r="G11" s="133"/>
    </row>
    <row r="12" spans="1:7" ht="27" thickBot="1" x14ac:dyDescent="0.45">
      <c r="A12" s="123" t="s">
        <v>86</v>
      </c>
      <c r="B12" s="124"/>
      <c r="C12" s="124"/>
      <c r="D12" s="124"/>
      <c r="E12" s="124"/>
      <c r="F12" s="124"/>
      <c r="G12" s="125"/>
    </row>
    <row r="13" spans="1:7" ht="18" x14ac:dyDescent="0.25">
      <c r="A13" s="65"/>
      <c r="B13" s="32"/>
      <c r="C13" s="32"/>
      <c r="D13" s="32"/>
      <c r="E13" s="32"/>
      <c r="F13" s="32"/>
      <c r="G13" s="66"/>
    </row>
    <row r="14" spans="1:7" ht="18" x14ac:dyDescent="0.25">
      <c r="A14" s="65"/>
      <c r="B14" s="32"/>
      <c r="C14" s="32"/>
      <c r="D14" s="32"/>
      <c r="E14" s="32"/>
      <c r="F14" s="32"/>
      <c r="G14" s="66"/>
    </row>
    <row r="15" spans="1:7" ht="18" x14ac:dyDescent="0.25">
      <c r="A15" s="65"/>
      <c r="B15" s="32"/>
      <c r="C15" s="32"/>
      <c r="D15" s="32"/>
      <c r="E15" s="32"/>
      <c r="F15" s="32"/>
      <c r="G15" s="66"/>
    </row>
    <row r="16" spans="1:7" ht="18" x14ac:dyDescent="0.25">
      <c r="A16" s="65"/>
      <c r="B16" s="32"/>
      <c r="C16" s="32"/>
      <c r="D16" s="32"/>
      <c r="E16" s="32"/>
      <c r="F16" s="32"/>
      <c r="G16" s="66"/>
    </row>
    <row r="17" spans="1:7" ht="18" x14ac:dyDescent="0.25">
      <c r="A17" s="65"/>
      <c r="C17" s="32"/>
      <c r="D17" s="32"/>
      <c r="E17" s="32"/>
      <c r="F17" s="32"/>
      <c r="G17" s="66"/>
    </row>
    <row r="18" spans="1:7" ht="18" x14ac:dyDescent="0.25">
      <c r="A18" s="65"/>
      <c r="B18" s="32"/>
      <c r="D18" s="32"/>
      <c r="E18" s="32"/>
      <c r="F18" s="32"/>
      <c r="G18" s="66"/>
    </row>
    <row r="19" spans="1:7" ht="18" x14ac:dyDescent="0.25">
      <c r="A19" s="65"/>
      <c r="B19" s="32"/>
      <c r="C19" s="32"/>
      <c r="D19" s="32"/>
      <c r="E19" s="32"/>
      <c r="F19" s="32"/>
      <c r="G19" s="66"/>
    </row>
    <row r="20" spans="1:7" ht="18" x14ac:dyDescent="0.25">
      <c r="A20" s="65"/>
      <c r="B20" s="32"/>
      <c r="C20" s="32"/>
      <c r="D20" s="32"/>
      <c r="E20" s="32"/>
      <c r="F20" s="32"/>
      <c r="G20" s="66"/>
    </row>
    <row r="21" spans="1:7" ht="18" x14ac:dyDescent="0.25">
      <c r="A21" s="65"/>
      <c r="B21" s="32"/>
      <c r="C21" s="32"/>
      <c r="D21" s="32"/>
      <c r="E21" s="32"/>
      <c r="F21" s="32"/>
      <c r="G21" s="66"/>
    </row>
    <row r="22" spans="1:7" ht="18" x14ac:dyDescent="0.25">
      <c r="A22" s="65"/>
      <c r="B22" s="32"/>
      <c r="C22" s="32"/>
      <c r="D22" s="32"/>
      <c r="E22" s="32"/>
      <c r="F22" s="32"/>
      <c r="G22" s="66"/>
    </row>
    <row r="23" spans="1:7" ht="18" x14ac:dyDescent="0.25">
      <c r="A23" s="65"/>
      <c r="B23" s="32"/>
      <c r="C23" s="32"/>
      <c r="D23" s="32"/>
      <c r="E23" s="32"/>
      <c r="F23" s="32"/>
      <c r="G23" s="66"/>
    </row>
    <row r="24" spans="1:7" ht="18" x14ac:dyDescent="0.25">
      <c r="A24" s="65"/>
      <c r="B24" s="32"/>
      <c r="C24" s="32"/>
      <c r="D24" s="32"/>
      <c r="E24" s="32"/>
      <c r="F24" s="32"/>
      <c r="G24" s="66"/>
    </row>
    <row r="25" spans="1:7" ht="18" x14ac:dyDescent="0.25">
      <c r="A25" s="65"/>
      <c r="B25" s="32"/>
      <c r="C25" s="32"/>
      <c r="D25" s="32"/>
      <c r="E25" s="32"/>
      <c r="F25" s="32"/>
      <c r="G25" s="66"/>
    </row>
    <row r="26" spans="1:7" ht="18" x14ac:dyDescent="0.25">
      <c r="A26" s="65"/>
      <c r="B26" s="32"/>
      <c r="C26" s="32"/>
      <c r="D26" s="32"/>
      <c r="E26" s="32"/>
      <c r="F26" s="32"/>
      <c r="G26" s="66"/>
    </row>
    <row r="27" spans="1:7" ht="18" x14ac:dyDescent="0.25">
      <c r="A27" s="65"/>
      <c r="B27" s="32"/>
      <c r="C27" s="32"/>
      <c r="D27" s="32"/>
      <c r="E27" s="32"/>
      <c r="F27" s="32"/>
      <c r="G27" s="66"/>
    </row>
    <row r="28" spans="1:7" ht="18" x14ac:dyDescent="0.25">
      <c r="A28" s="65"/>
      <c r="B28" s="32"/>
      <c r="C28" s="32"/>
      <c r="D28" s="32"/>
      <c r="E28" s="32"/>
      <c r="F28" s="32"/>
      <c r="G28" s="66"/>
    </row>
    <row r="29" spans="1:7" ht="18" x14ac:dyDescent="0.25">
      <c r="A29" s="65"/>
      <c r="B29" s="32"/>
      <c r="C29" s="32"/>
      <c r="D29" s="32"/>
      <c r="E29" s="32"/>
      <c r="F29" s="32"/>
      <c r="G29" s="66"/>
    </row>
    <row r="30" spans="1:7" ht="18" x14ac:dyDescent="0.25">
      <c r="A30" s="65"/>
      <c r="B30" s="32"/>
      <c r="C30" s="32"/>
      <c r="D30" s="32"/>
      <c r="E30" s="32"/>
      <c r="F30" s="32"/>
      <c r="G30" s="66"/>
    </row>
    <row r="31" spans="1:7" ht="18" x14ac:dyDescent="0.25">
      <c r="A31" s="65"/>
      <c r="B31" s="32"/>
      <c r="C31" s="32"/>
      <c r="D31" s="32"/>
      <c r="E31" s="32"/>
      <c r="F31" s="32"/>
      <c r="G31" s="66"/>
    </row>
    <row r="32" spans="1:7" ht="18" x14ac:dyDescent="0.25">
      <c r="A32" s="65"/>
      <c r="B32" s="32"/>
      <c r="C32" s="32"/>
      <c r="D32" s="32"/>
      <c r="E32" s="32"/>
      <c r="F32" s="32"/>
      <c r="G32" s="66"/>
    </row>
    <row r="33" spans="1:7" ht="18" x14ac:dyDescent="0.25">
      <c r="A33" s="65"/>
      <c r="B33" s="32"/>
      <c r="C33" s="32"/>
      <c r="D33" s="32"/>
      <c r="E33" s="32"/>
      <c r="F33" s="32"/>
      <c r="G33" s="66"/>
    </row>
    <row r="34" spans="1:7" ht="18" x14ac:dyDescent="0.25">
      <c r="A34" s="65"/>
      <c r="B34" s="32"/>
      <c r="C34" s="32"/>
      <c r="D34" s="32"/>
      <c r="E34" s="32"/>
      <c r="F34" s="32"/>
      <c r="G34" s="66"/>
    </row>
    <row r="35" spans="1:7" ht="18" x14ac:dyDescent="0.25">
      <c r="A35" s="65"/>
      <c r="B35" s="32"/>
      <c r="C35" s="32"/>
      <c r="D35" s="32"/>
      <c r="E35" s="32"/>
      <c r="F35" s="32"/>
      <c r="G35" s="66"/>
    </row>
    <row r="36" spans="1:7" ht="18.75" thickBot="1" x14ac:dyDescent="0.3">
      <c r="A36" s="65"/>
      <c r="B36" s="32"/>
      <c r="C36" s="32"/>
      <c r="D36" s="32"/>
      <c r="E36" s="32"/>
      <c r="F36" s="32"/>
      <c r="G36" s="66"/>
    </row>
    <row r="37" spans="1:7" ht="26.25" x14ac:dyDescent="0.4">
      <c r="A37" s="126" t="s">
        <v>88</v>
      </c>
      <c r="B37" s="127"/>
      <c r="C37" s="127"/>
      <c r="D37" s="127"/>
      <c r="E37" s="127"/>
      <c r="F37" s="127"/>
      <c r="G37" s="128"/>
    </row>
    <row r="38" spans="1:7" ht="27" thickBot="1" x14ac:dyDescent="0.45">
      <c r="A38" s="123" t="s">
        <v>32</v>
      </c>
      <c r="B38" s="124"/>
      <c r="C38" s="124"/>
      <c r="D38" s="124"/>
      <c r="E38" s="124"/>
      <c r="F38" s="124"/>
      <c r="G38" s="125"/>
    </row>
    <row r="39" spans="1:7" ht="18" x14ac:dyDescent="0.25">
      <c r="A39" s="65"/>
      <c r="B39" s="32"/>
      <c r="C39" s="32"/>
      <c r="D39" s="32"/>
      <c r="E39" s="32"/>
      <c r="F39" s="32"/>
      <c r="G39" s="66"/>
    </row>
    <row r="40" spans="1:7" ht="18" x14ac:dyDescent="0.25">
      <c r="A40" s="65"/>
      <c r="B40" s="32"/>
      <c r="C40" s="32"/>
      <c r="D40" s="32"/>
      <c r="E40" s="129" t="s">
        <v>85</v>
      </c>
      <c r="F40" s="129"/>
      <c r="G40" s="130"/>
    </row>
    <row r="41" spans="1:7" ht="18" x14ac:dyDescent="0.25">
      <c r="A41" s="65"/>
      <c r="B41" s="32"/>
      <c r="C41" s="32"/>
      <c r="D41" s="32"/>
      <c r="E41" s="32"/>
      <c r="F41" s="32"/>
      <c r="G41" s="66"/>
    </row>
    <row r="42" spans="1:7" ht="18" x14ac:dyDescent="0.25">
      <c r="A42" s="65"/>
      <c r="B42" s="32"/>
      <c r="C42" s="32"/>
      <c r="D42" s="32"/>
      <c r="E42" s="32"/>
      <c r="F42" s="32"/>
      <c r="G42" s="66"/>
    </row>
    <row r="43" spans="1:7" ht="18" x14ac:dyDescent="0.25">
      <c r="A43" s="61"/>
      <c r="B43" s="32"/>
      <c r="C43" s="32"/>
      <c r="D43" s="129" t="s">
        <v>29</v>
      </c>
      <c r="E43" s="129"/>
      <c r="F43" s="129"/>
      <c r="G43" s="130"/>
    </row>
    <row r="44" spans="1:7" ht="18" x14ac:dyDescent="0.25">
      <c r="A44" s="65"/>
      <c r="B44" s="32"/>
      <c r="C44" s="32"/>
      <c r="D44" s="120" t="s">
        <v>82</v>
      </c>
      <c r="E44" s="120"/>
      <c r="F44" s="120"/>
      <c r="G44" s="121"/>
    </row>
    <row r="45" spans="1:7" ht="18" x14ac:dyDescent="0.25">
      <c r="A45" s="65"/>
      <c r="B45" s="32"/>
      <c r="C45" s="32"/>
      <c r="D45" s="120" t="s">
        <v>80</v>
      </c>
      <c r="E45" s="120"/>
      <c r="F45" s="120"/>
      <c r="G45" s="121"/>
    </row>
    <row r="46" spans="1:7" ht="18" x14ac:dyDescent="0.25">
      <c r="A46" s="65"/>
      <c r="B46" s="32"/>
      <c r="C46" s="32"/>
      <c r="D46" s="122" t="s">
        <v>81</v>
      </c>
      <c r="E46" s="120"/>
      <c r="F46" s="120"/>
      <c r="G46" s="121"/>
    </row>
    <row r="47" spans="1:7" ht="18" x14ac:dyDescent="0.25">
      <c r="A47" s="65"/>
      <c r="B47" s="32"/>
      <c r="C47" s="32"/>
      <c r="D47" s="32"/>
      <c r="E47" s="32"/>
      <c r="F47" s="32"/>
      <c r="G47" s="66"/>
    </row>
    <row r="48" spans="1:7" ht="18" x14ac:dyDescent="0.25">
      <c r="A48" s="65"/>
      <c r="B48" s="32"/>
      <c r="C48" s="32"/>
      <c r="D48" s="32"/>
      <c r="E48" s="32"/>
      <c r="F48" s="32"/>
      <c r="G48" s="66"/>
    </row>
    <row r="49" spans="1:7" ht="18.75" thickBot="1" x14ac:dyDescent="0.3">
      <c r="A49" s="67"/>
      <c r="B49" s="68"/>
      <c r="C49" s="68"/>
      <c r="D49" s="68"/>
      <c r="E49" s="68"/>
      <c r="F49" s="68"/>
      <c r="G49" s="69"/>
    </row>
  </sheetData>
  <mergeCells count="14">
    <mergeCell ref="A11:G11"/>
    <mergeCell ref="B3:F3"/>
    <mergeCell ref="A4:G4"/>
    <mergeCell ref="A5:G5"/>
    <mergeCell ref="A6:G6"/>
    <mergeCell ref="A10:G10"/>
    <mergeCell ref="D45:G45"/>
    <mergeCell ref="D46:G46"/>
    <mergeCell ref="A12:G12"/>
    <mergeCell ref="A37:G37"/>
    <mergeCell ref="A38:G38"/>
    <mergeCell ref="E40:G40"/>
    <mergeCell ref="D43:G43"/>
    <mergeCell ref="D44:G44"/>
  </mergeCells>
  <hyperlinks>
    <hyperlink ref="D46" r:id="rId1"/>
  </hyperlinks>
  <pageMargins left="0.7" right="0.7" top="0.75" bottom="0.75" header="0.3" footer="0.3"/>
  <pageSetup paperSize="9" scale="8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Estimation</vt:lpstr>
      <vt:lpstr>Page de garde</vt:lpstr>
      <vt:lpstr>Estimation!Zone_d_impression</vt:lpstr>
      <vt:lpstr>'Page de garde'!Zone_d_impression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dc:creator>
  <cp:lastModifiedBy>comptable</cp:lastModifiedBy>
  <cp:lastPrinted>2018-07-17T12:39:26Z</cp:lastPrinted>
  <dcterms:created xsi:type="dcterms:W3CDTF">2014-04-03T09:43:03Z</dcterms:created>
  <dcterms:modified xsi:type="dcterms:W3CDTF">2018-12-10T17:32:10Z</dcterms:modified>
</cp:coreProperties>
</file>