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480" yWindow="300" windowWidth="18495" windowHeight="11700"/>
  </bookViews>
  <sheets>
    <sheet name="Feuil1" sheetId="1" r:id="rId1"/>
    <sheet name="Feuil2" sheetId="2" r:id="rId2"/>
    <sheet name="Feuil3" sheetId="3" r:id="rId3"/>
  </sheets>
  <calcPr calcId="124519"/>
</workbook>
</file>

<file path=xl/calcChain.xml><?xml version="1.0" encoding="utf-8"?>
<calcChain xmlns="http://schemas.openxmlformats.org/spreadsheetml/2006/main">
  <c r="D35" i="2"/>
  <c r="E29"/>
  <c r="E27"/>
  <c r="D27"/>
  <c r="D26"/>
  <c r="D25"/>
  <c r="C25"/>
  <c r="C24"/>
  <c r="C26" s="1"/>
  <c r="C27" s="1"/>
  <c r="C34" l="1"/>
  <c r="C35" s="1"/>
  <c r="E34"/>
  <c r="E35" s="1"/>
</calcChain>
</file>

<file path=xl/sharedStrings.xml><?xml version="1.0" encoding="utf-8"?>
<sst xmlns="http://schemas.openxmlformats.org/spreadsheetml/2006/main" count="108" uniqueCount="86">
  <si>
    <t>ANNEXE FINANCIERE</t>
  </si>
  <si>
    <t>MAPA GRANDE BRETAGNE 2019  COMPARAISON OFFRES FOURNISSEURS</t>
  </si>
  <si>
    <t>Horizon du monde</t>
  </si>
  <si>
    <t>Club Langues et civilisation</t>
  </si>
  <si>
    <t>Citram Charente</t>
  </si>
  <si>
    <t>Transport</t>
  </si>
  <si>
    <t>Autocar + bateau</t>
  </si>
  <si>
    <t>Autocar de tourisme + Bateau</t>
  </si>
  <si>
    <t>Travérsée Allée par CAEN</t>
  </si>
  <si>
    <t>ok</t>
  </si>
  <si>
    <t>Retour jour 7 12h00</t>
  </si>
  <si>
    <t>11h00 / 11h30</t>
  </si>
  <si>
    <t>13h30</t>
  </si>
  <si>
    <t>12h30 / 13h30</t>
  </si>
  <si>
    <t>Forfait Km</t>
  </si>
  <si>
    <t>A/R + 600km sur place</t>
  </si>
  <si>
    <t>Hébergement Chauffeur</t>
  </si>
  <si>
    <t>Frais Parking péages</t>
  </si>
  <si>
    <t>Prise en compte</t>
  </si>
  <si>
    <t>Hébergement</t>
  </si>
  <si>
    <t>Familles Hotesses (2 à 4 participants) + 1 nuit en auberge de jeunesse
Auberge de jeunesse : Londres YHA London St Paul</t>
  </si>
  <si>
    <t>Familles Hotesses (jusqu'à 4 élèves) + 1 nuit en auberge de jeunesse
Lieu non précisé : Selon disponibilité à la réservation</t>
  </si>
  <si>
    <t>Familles Hotesses (2 à 4 participants) + 1 nuit en auberge de jeunesse
Hotel des jeunes centre de Londres</t>
  </si>
  <si>
    <t>Repas</t>
  </si>
  <si>
    <t>Du petit déjeuner du jour 2
au petit déjeuner du jour 7</t>
  </si>
  <si>
    <t xml:space="preserve">Du petit déjeuner du jour 2
au petit déjeuner du jour 7
Déjeuner jour 2 à la charge des participants </t>
  </si>
  <si>
    <t>Respect du programme des visites</t>
  </si>
  <si>
    <t>Autres</t>
  </si>
  <si>
    <t xml:space="preserve">Carte Sim prépayé 10€ en cas d'urgence
Messagerie vocal : service audiotel
Assistance telephonique
</t>
  </si>
  <si>
    <t>Participation de 80€ par groupe pour vos dépenses diverses vous sera remise par le biais d'une carte bancaire, ou bien sera déduite de votre facture
Serveur vocal d'information</t>
  </si>
  <si>
    <t>Serveur vocal</t>
  </si>
  <si>
    <t>Assurance Annulation Groupe + assurance individuelle</t>
  </si>
  <si>
    <t>Garantie annulation premium 2,65% du prix du voyage minum de 12€ de perception par participants</t>
  </si>
  <si>
    <t>Garantie assistance et annulation individuelle + annulation groupe complet + assurance vol de bagages offert
11€ par élève</t>
  </si>
  <si>
    <t>Assurance maladie, responsabilité civile et rapatriement sanitaire offert</t>
  </si>
  <si>
    <t>Protection hausse des carburant  groupe complet (2€ par élève)</t>
  </si>
  <si>
    <t>Assurance individuelle annulation + bagages non inclus +20€
Assurace individuelle rapatriement + sanitaire inclus</t>
  </si>
  <si>
    <t>Assurance Annulation Groupe
Si annulation par DSDEN</t>
  </si>
  <si>
    <t>Pas de franchise ni de frais de dossier
Remboursement en intégrali</t>
  </si>
  <si>
    <t>Franchise de 15€ par élève si annulation à plus de 8 jours, sinon 40€</t>
  </si>
  <si>
    <t>Assurance multiriques
10€ par participants
Franchise de 30€ par participants</t>
  </si>
  <si>
    <t>Assurance annulation individuelle
Si annulation individuelle</t>
  </si>
  <si>
    <t>Pas de franchise ni de frais de dossier
Remboursement en intégralité
En cas d'annulation justifiée (medical)</t>
  </si>
  <si>
    <t>Franchise de 50% entre 1 mois et 8 jours
Franchise de 100% si inférieur à 8 jours</t>
  </si>
  <si>
    <t>Franchise de 30€ par personne</t>
  </si>
  <si>
    <t>CCATP</t>
  </si>
  <si>
    <t>Attestations</t>
  </si>
  <si>
    <t xml:space="preserve">Certificat immatriculation
Attestation assurance
Attestation garantie financières
Attestation de régularité fiscale
Attestation Urssaf
</t>
  </si>
  <si>
    <t>Revalorisation des prix ou du contrat à la confirmation</t>
  </si>
  <si>
    <t>prix calculé le 24/10/2018
selon parité monétaire 1€ = 0,89¤
Révision de prix au moment de la confirmation du voyage selon variation</t>
  </si>
  <si>
    <t>Prix sous réserve de disponibilité au moment de la réservation
Le prix par personne sera recalculé au moment de la réservation
Prix proposé du séjour établi sur la base du taux de change 1€ = 0,84¤</t>
  </si>
  <si>
    <t>En cas d'augmentation des visites sup à 5% 
Nouveau calcul</t>
  </si>
  <si>
    <t>Visites</t>
  </si>
  <si>
    <t>?</t>
  </si>
  <si>
    <t>Hebergement</t>
  </si>
  <si>
    <t>Prestation complémentaire Hébergement</t>
  </si>
  <si>
    <t>Assurances</t>
  </si>
  <si>
    <t>Coût par participant (57)</t>
  </si>
  <si>
    <t>Total TTC (57 participants)
Assurance groupe + individuelle</t>
  </si>
  <si>
    <t>Si annulation DSDEN : Montant des frais restant à charge pour l'établissement</t>
  </si>
  <si>
    <t>795,00€ à plus de 8 jours
2 120,00€ à moins de 8 jours</t>
  </si>
  <si>
    <t xml:space="preserve">Elements discordant ou manquant </t>
  </si>
  <si>
    <t>Lieu de l'auberge de jeunesse non précisé : moins de 25mn à pied préciser dans le marché
Carte bancaire ou régie par l'établissement 
Pas de détention de quelques moyen de paiement stimpulé dans le marché</t>
  </si>
  <si>
    <t>Non prise en compte du déjeuner du jour 2 
Pas de détail des tarifs (visites, hébergment, transport)</t>
  </si>
  <si>
    <t>Qualité des Prestation 40% (sur 8 Points)</t>
  </si>
  <si>
    <t>Prix 60% (sur 12 points)</t>
  </si>
  <si>
    <t>TOTAL</t>
  </si>
  <si>
    <t>Au vue des notes et au regard des différents élements et observations dans l'analyses des 3 offres, nous retenons l'offre de la société Horizon du Monde pour le séjour linguistique en Grande Bretagne du 10/02/19 au 16/02/19,
L'offre de la société Horizon du monde assure une nuitée en Auberge de jeunesse à proximité du lieu de visite, aucune détention de moyen de paiement ou de régie pour les professeurs, et assure un remboursement intégral des sommes versées en cas d'annulation de sortie de territoire par les autorités</t>
  </si>
  <si>
    <t>Le Principal, le 08/11/2018</t>
  </si>
  <si>
    <t>Montant des prestations HT</t>
  </si>
  <si>
    <t>Montant des prestations TTC</t>
  </si>
  <si>
    <t>Coût total du voyage</t>
  </si>
  <si>
    <t>Côut par participant</t>
  </si>
  <si>
    <t>Coûts des prestations</t>
  </si>
  <si>
    <t>Côut par participant si 1 élève en moins</t>
  </si>
  <si>
    <t>Côut par participant si 2 élèves en moins</t>
  </si>
  <si>
    <t>Côut par participant si 3 élèves en moins</t>
  </si>
  <si>
    <t>Visites et excursions
(Coût total)</t>
  </si>
  <si>
    <t>Herbegement : Repas et nuitées
(Coût total)</t>
  </si>
  <si>
    <t>Transport
(Coût total)</t>
  </si>
  <si>
    <t xml:space="preserve">Assurance Annulation Groupe
(Coût total)
</t>
  </si>
  <si>
    <t>Franchise en cas d'annulation par les autorités
(Coût total)</t>
  </si>
  <si>
    <t>Assurance Annulation individuelle
(Annulation + rapatriement)
(Coût total)</t>
  </si>
  <si>
    <t>Franchise en cas d'annulation individuelle
(Coût par participant)</t>
  </si>
  <si>
    <t>Date, signature et cachet de la Société candidate :</t>
  </si>
  <si>
    <r>
      <rPr>
        <b/>
        <sz val="12"/>
        <rFont val="Arial"/>
        <family val="2"/>
      </rPr>
      <t>Marché à procédure adaptée 
Code de la Commande Publique
Annexe financière
Séjours en Provence
Du 09 au 12 mai 2023
Collège Norbert Casteret de Ruelle sur Touvre 
Référence du marché : 02/2023</t>
    </r>
    <r>
      <rPr>
        <b/>
        <sz val="14"/>
        <rFont val="Arial Black"/>
        <family val="2"/>
      </rPr>
      <t xml:space="preserve">
</t>
    </r>
  </si>
</sst>
</file>

<file path=xl/styles.xml><?xml version="1.0" encoding="utf-8"?>
<styleSheet xmlns="http://schemas.openxmlformats.org/spreadsheetml/2006/main">
  <numFmts count="2">
    <numFmt numFmtId="8" formatCode="#,##0.00\ &quot;€&quot;;[Red]\-#,##0.00\ &quot;€&quot;"/>
    <numFmt numFmtId="164" formatCode="#,##0.00\ &quot;€&quot;"/>
  </numFmts>
  <fonts count="10">
    <font>
      <sz val="11"/>
      <color theme="1"/>
      <name val="Calibri"/>
      <family val="2"/>
      <scheme val="minor"/>
    </font>
    <font>
      <b/>
      <sz val="11"/>
      <color theme="1"/>
      <name val="Calibri"/>
      <family val="2"/>
      <scheme val="minor"/>
    </font>
    <font>
      <b/>
      <sz val="14"/>
      <name val="Arial Black"/>
      <family val="2"/>
    </font>
    <font>
      <b/>
      <sz val="12"/>
      <name val="Arial"/>
      <family val="2"/>
    </font>
    <font>
      <sz val="14"/>
      <name val="Arial Black"/>
      <family val="2"/>
    </font>
    <font>
      <sz val="11"/>
      <name val="Calibri"/>
      <family val="2"/>
      <scheme val="minor"/>
    </font>
    <font>
      <b/>
      <sz val="20"/>
      <name val="Calibri"/>
      <family val="2"/>
      <scheme val="minor"/>
    </font>
    <font>
      <b/>
      <sz val="11"/>
      <name val="Arial"/>
      <family val="2"/>
    </font>
    <font>
      <sz val="11"/>
      <name val="Arial"/>
      <family val="2"/>
    </font>
    <font>
      <b/>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0" fillId="0" borderId="8" xfId="0"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0" fillId="0" borderId="2" xfId="0"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11" xfId="0" applyBorder="1" applyAlignment="1">
      <alignment horizontal="left" vertical="center"/>
    </xf>
    <xf numFmtId="0" fontId="0" fillId="0" borderId="1" xfId="0" applyFill="1" applyBorder="1" applyAlignment="1">
      <alignment horizontal="left" vertical="center"/>
    </xf>
    <xf numFmtId="0" fontId="0" fillId="0" borderId="12" xfId="0" applyFill="1" applyBorder="1" applyAlignment="1">
      <alignment horizontal="left" vertical="center"/>
    </xf>
    <xf numFmtId="0" fontId="0" fillId="0" borderId="1" xfId="0" applyFill="1" applyBorder="1"/>
    <xf numFmtId="0" fontId="0" fillId="0" borderId="12" xfId="0" applyFill="1" applyBorder="1"/>
    <xf numFmtId="0" fontId="0" fillId="0" borderId="1" xfId="0" applyFill="1" applyBorder="1" applyAlignment="1">
      <alignment horizontal="center" vertical="center"/>
    </xf>
    <xf numFmtId="0" fontId="0" fillId="0" borderId="12" xfId="0" applyFill="1" applyBorder="1" applyAlignment="1">
      <alignment horizontal="center" vertical="center" wrapText="1"/>
    </xf>
    <xf numFmtId="0" fontId="0" fillId="0" borderId="1" xfId="0" applyFill="1" applyBorder="1" applyAlignment="1">
      <alignment horizontal="left" vertical="center" wrapText="1"/>
    </xf>
    <xf numFmtId="0" fontId="0" fillId="0" borderId="12"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1" xfId="0" applyBorder="1" applyAlignment="1">
      <alignment horizontal="left" vertical="center" wrapText="1"/>
    </xf>
    <xf numFmtId="0" fontId="0" fillId="0" borderId="1" xfId="0"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vertical="center" wrapText="1"/>
    </xf>
    <xf numFmtId="9" fontId="0" fillId="0" borderId="1" xfId="0" applyNumberForma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top" wrapText="1"/>
    </xf>
    <xf numFmtId="0" fontId="0" fillId="0" borderId="12" xfId="0" applyBorder="1" applyAlignment="1">
      <alignment horizontal="left" vertical="center" wrapText="1"/>
    </xf>
    <xf numFmtId="164" fontId="0" fillId="0" borderId="1" xfId="0" applyNumberFormat="1" applyFill="1" applyBorder="1" applyAlignment="1">
      <alignment horizontal="right" vertical="center" wrapText="1"/>
    </xf>
    <xf numFmtId="0" fontId="0" fillId="0" borderId="12" xfId="0" applyFill="1" applyBorder="1" applyAlignment="1">
      <alignment horizontal="right" vertical="center" wrapText="1"/>
    </xf>
    <xf numFmtId="0" fontId="1" fillId="0" borderId="11" xfId="0" applyFont="1" applyBorder="1" applyAlignment="1">
      <alignment horizontal="left" vertical="center" wrapText="1"/>
    </xf>
    <xf numFmtId="164" fontId="1"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right"/>
    </xf>
    <xf numFmtId="164" fontId="1" fillId="0" borderId="12" xfId="0" applyNumberFormat="1" applyFont="1" applyFill="1" applyBorder="1" applyAlignment="1">
      <alignment horizontal="right"/>
    </xf>
    <xf numFmtId="0" fontId="1" fillId="0" borderId="5" xfId="0" applyFont="1" applyBorder="1" applyAlignment="1">
      <alignment horizontal="left" vertical="center" wrapText="1"/>
    </xf>
    <xf numFmtId="164" fontId="1" fillId="0" borderId="6" xfId="0" applyNumberFormat="1" applyFont="1" applyFill="1" applyBorder="1" applyAlignment="1">
      <alignment horizontal="right" vertical="center" wrapText="1"/>
    </xf>
    <xf numFmtId="164" fontId="1" fillId="0" borderId="6" xfId="0" applyNumberFormat="1" applyFont="1" applyFill="1" applyBorder="1" applyAlignment="1">
      <alignment horizontal="right" vertical="center"/>
    </xf>
    <xf numFmtId="164" fontId="1" fillId="0" borderId="7" xfId="0" applyNumberFormat="1" applyFont="1" applyFill="1" applyBorder="1" applyAlignment="1">
      <alignment horizontal="right" vertical="center"/>
    </xf>
    <xf numFmtId="0" fontId="0" fillId="0" borderId="0" xfId="0" applyAlignment="1">
      <alignment horizontal="left" vertical="center"/>
    </xf>
    <xf numFmtId="164" fontId="0" fillId="0" borderId="0" xfId="0" applyNumberFormat="1" applyFill="1" applyAlignment="1">
      <alignment horizontal="right" vertical="center"/>
    </xf>
    <xf numFmtId="0" fontId="0" fillId="0" borderId="0" xfId="0" applyFill="1"/>
    <xf numFmtId="0" fontId="0" fillId="0" borderId="8" xfId="0" applyBorder="1" applyAlignment="1">
      <alignment horizontal="left" vertical="center" wrapText="1"/>
    </xf>
    <xf numFmtId="164" fontId="0" fillId="0" borderId="9" xfId="0" applyNumberFormat="1" applyFill="1" applyBorder="1" applyAlignment="1">
      <alignment horizontal="right" vertical="center"/>
    </xf>
    <xf numFmtId="164" fontId="0" fillId="0" borderId="9" xfId="0" applyNumberFormat="1" applyFill="1" applyBorder="1" applyAlignment="1">
      <alignment horizontal="right" wrapText="1"/>
    </xf>
    <xf numFmtId="164" fontId="0" fillId="0" borderId="10" xfId="0" applyNumberFormat="1" applyFill="1" applyBorder="1" applyAlignment="1">
      <alignment horizontal="right" vertical="center"/>
    </xf>
    <xf numFmtId="0" fontId="0" fillId="0" borderId="8" xfId="0" applyBorder="1" applyAlignment="1">
      <alignment horizontal="left" vertical="center"/>
    </xf>
    <xf numFmtId="0" fontId="0" fillId="0" borderId="9" xfId="0" applyBorder="1"/>
    <xf numFmtId="0" fontId="0" fillId="0" borderId="9" xfId="0" applyBorder="1" applyAlignment="1">
      <alignment vertical="center" wrapText="1"/>
    </xf>
    <xf numFmtId="0" fontId="0" fillId="0" borderId="10" xfId="0" applyBorder="1" applyAlignment="1">
      <alignment vertical="center" wrapText="1"/>
    </xf>
    <xf numFmtId="0" fontId="1" fillId="0" borderId="2" xfId="0" applyFont="1" applyBorder="1" applyAlignment="1">
      <alignment horizontal="center"/>
    </xf>
    <xf numFmtId="4" fontId="1" fillId="0" borderId="3" xfId="0" applyNumberFormat="1" applyFont="1" applyBorder="1"/>
    <xf numFmtId="4" fontId="1" fillId="0" borderId="4" xfId="0" applyNumberFormat="1" applyFont="1" applyBorder="1"/>
    <xf numFmtId="0" fontId="1" fillId="0" borderId="11" xfId="0" applyFont="1" applyBorder="1" applyAlignment="1">
      <alignment horizontal="center"/>
    </xf>
    <xf numFmtId="2" fontId="1" fillId="0" borderId="1" xfId="0" applyNumberFormat="1" applyFont="1" applyBorder="1"/>
    <xf numFmtId="2" fontId="1" fillId="0" borderId="12" xfId="0" applyNumberFormat="1" applyFont="1" applyBorder="1"/>
    <xf numFmtId="0" fontId="1" fillId="0" borderId="5" xfId="0" applyFont="1" applyBorder="1" applyAlignment="1">
      <alignment horizontal="center"/>
    </xf>
    <xf numFmtId="2" fontId="1" fillId="0" borderId="6" xfId="0" applyNumberFormat="1" applyFont="1" applyBorder="1"/>
    <xf numFmtId="2" fontId="1" fillId="0" borderId="7" xfId="0" applyNumberFormat="1" applyFont="1" applyBorder="1"/>
    <xf numFmtId="0" fontId="1" fillId="0" borderId="0" xfId="0" applyFont="1" applyFill="1" applyBorder="1" applyAlignment="1">
      <alignment horizontal="center" wrapText="1"/>
    </xf>
    <xf numFmtId="0" fontId="0" fillId="0" borderId="0" xfId="0" applyAlignment="1">
      <alignment wrapText="1"/>
    </xf>
    <xf numFmtId="0" fontId="1" fillId="0" borderId="0" xfId="0" applyFont="1" applyAlignment="1">
      <alignment wrapText="1"/>
    </xf>
    <xf numFmtId="164" fontId="0" fillId="0" borderId="0" xfId="0" applyNumberFormat="1"/>
    <xf numFmtId="8" fontId="0" fillId="0" borderId="0" xfId="0" applyNumberFormat="1"/>
    <xf numFmtId="164" fontId="8" fillId="0" borderId="1" xfId="0" applyNumberFormat="1" applyFont="1" applyBorder="1" applyAlignment="1" applyProtection="1">
      <alignment horizontal="right" vertical="center" wrapText="1"/>
      <protection locked="0"/>
    </xf>
    <xf numFmtId="164" fontId="5" fillId="0" borderId="1" xfId="0" applyNumberFormat="1" applyFont="1" applyBorder="1" applyAlignment="1" applyProtection="1">
      <alignment horizontal="right" vertical="center"/>
      <protection locked="0"/>
    </xf>
    <xf numFmtId="164" fontId="7" fillId="0" borderId="1" xfId="0" applyNumberFormat="1" applyFont="1" applyBorder="1" applyAlignment="1" applyProtection="1">
      <alignment horizontal="right" vertical="center" wrapText="1"/>
      <protection locked="0"/>
    </xf>
    <xf numFmtId="164" fontId="9" fillId="0" borderId="1" xfId="0" applyNumberFormat="1" applyFont="1" applyBorder="1" applyAlignment="1" applyProtection="1">
      <alignment horizontal="right" vertical="center"/>
      <protection locked="0"/>
    </xf>
    <xf numFmtId="164" fontId="8" fillId="0" borderId="1" xfId="0" applyNumberFormat="1" applyFont="1" applyBorder="1" applyAlignment="1" applyProtection="1">
      <alignment horizontal="right" vertical="center"/>
      <protection locked="0"/>
    </xf>
    <xf numFmtId="0" fontId="4" fillId="0" borderId="0" xfId="0" applyFont="1" applyAlignment="1" applyProtection="1">
      <alignment horizontal="center" vertical="top" wrapText="1"/>
    </xf>
    <xf numFmtId="0" fontId="5" fillId="0" borderId="0" xfId="0" applyFont="1" applyProtection="1"/>
    <xf numFmtId="0" fontId="7"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0" fillId="0" borderId="0" xfId="0" applyProtection="1"/>
    <xf numFmtId="0" fontId="2" fillId="0" borderId="1" xfId="0" applyFont="1" applyBorder="1" applyAlignment="1" applyProtection="1">
      <alignment horizontal="center" vertical="top" wrapText="1"/>
    </xf>
    <xf numFmtId="0" fontId="6" fillId="0" borderId="1" xfId="0" applyFont="1" applyBorder="1" applyAlignment="1" applyProtection="1">
      <alignment horizontal="center" vertical="center"/>
    </xf>
    <xf numFmtId="0" fontId="5" fillId="0" borderId="1" xfId="0" applyFont="1" applyBorder="1" applyAlignment="1" applyProtection="1">
      <alignment horizontal="center" vertical="top"/>
      <protection locked="0"/>
    </xf>
    <xf numFmtId="0" fontId="9" fillId="0" borderId="1" xfId="0" applyFont="1" applyBorder="1" applyAlignment="1" applyProtection="1">
      <alignment horizontal="center"/>
    </xf>
    <xf numFmtId="0" fontId="6" fillId="2" borderId="1" xfId="0" applyFont="1" applyFill="1" applyBorder="1" applyAlignment="1" applyProtection="1">
      <alignment horizontal="center" vertical="center"/>
    </xf>
    <xf numFmtId="0" fontId="5" fillId="2" borderId="1" xfId="0" applyFont="1" applyFill="1" applyBorder="1" applyAlignment="1" applyProtection="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600075</xdr:colOff>
      <xdr:row>0</xdr:row>
      <xdr:rowOff>19050</xdr:rowOff>
    </xdr:from>
    <xdr:to>
      <xdr:col>2</xdr:col>
      <xdr:colOff>1752456</xdr:colOff>
      <xdr:row>0</xdr:row>
      <xdr:rowOff>1095241</xdr:rowOff>
    </xdr:to>
    <xdr:pic>
      <xdr:nvPicPr>
        <xdr:cNvPr id="3" name="Image 2"/>
        <xdr:cNvPicPr>
          <a:picLocks noChangeAspect="1"/>
        </xdr:cNvPicPr>
      </xdr:nvPicPr>
      <xdr:blipFill>
        <a:blip xmlns:r="http://schemas.openxmlformats.org/officeDocument/2006/relationships" r:embed="rId1"/>
        <a:stretch>
          <a:fillRect/>
        </a:stretch>
      </xdr:blipFill>
      <xdr:spPr>
        <a:xfrm>
          <a:off x="5410200" y="19050"/>
          <a:ext cx="1152381" cy="107619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27"/>
  <sheetViews>
    <sheetView tabSelected="1" topLeftCell="A13" workbookViewId="0">
      <selection activeCell="A2" sqref="A2"/>
    </sheetView>
  </sheetViews>
  <sheetFormatPr baseColWidth="10" defaultRowHeight="15"/>
  <cols>
    <col min="1" max="1" width="44.42578125" customWidth="1"/>
    <col min="2" max="3" width="27.7109375" customWidth="1"/>
  </cols>
  <sheetData>
    <row r="1" spans="1:3" ht="135.75" customHeight="1">
      <c r="A1" s="70" t="s">
        <v>85</v>
      </c>
      <c r="B1" s="70"/>
      <c r="C1" s="70"/>
    </row>
    <row r="2" spans="1:3" ht="15" customHeight="1">
      <c r="A2" s="65"/>
      <c r="B2" s="65"/>
      <c r="C2" s="66"/>
    </row>
    <row r="3" spans="1:3" ht="24" customHeight="1">
      <c r="A3" s="71" t="s">
        <v>0</v>
      </c>
      <c r="B3" s="71"/>
      <c r="C3" s="71"/>
    </row>
    <row r="4" spans="1:3" ht="15" customHeight="1">
      <c r="A4" s="74"/>
      <c r="B4" s="74"/>
      <c r="C4" s="74"/>
    </row>
    <row r="5" spans="1:3" ht="40.5" customHeight="1">
      <c r="A5" s="67" t="s">
        <v>73</v>
      </c>
      <c r="B5" s="67" t="s">
        <v>69</v>
      </c>
      <c r="C5" s="67" t="s">
        <v>70</v>
      </c>
    </row>
    <row r="6" spans="1:3" ht="40.5" customHeight="1">
      <c r="A6" s="68" t="s">
        <v>77</v>
      </c>
      <c r="B6" s="60"/>
      <c r="C6" s="61"/>
    </row>
    <row r="7" spans="1:3" ht="40.5" customHeight="1">
      <c r="A7" s="68" t="s">
        <v>78</v>
      </c>
      <c r="B7" s="60"/>
      <c r="C7" s="61"/>
    </row>
    <row r="8" spans="1:3" ht="40.5" customHeight="1">
      <c r="A8" s="68" t="s">
        <v>79</v>
      </c>
      <c r="B8" s="60"/>
      <c r="C8" s="61"/>
    </row>
    <row r="9" spans="1:3" ht="40.5" customHeight="1">
      <c r="A9" s="68" t="s">
        <v>80</v>
      </c>
      <c r="B9" s="60"/>
      <c r="C9" s="61"/>
    </row>
    <row r="10" spans="1:3" ht="40.5" customHeight="1">
      <c r="A10" s="68" t="s">
        <v>81</v>
      </c>
      <c r="B10" s="60"/>
      <c r="C10" s="61"/>
    </row>
    <row r="11" spans="1:3" ht="42" customHeight="1">
      <c r="A11" s="68" t="s">
        <v>82</v>
      </c>
      <c r="B11" s="60"/>
      <c r="C11" s="61"/>
    </row>
    <row r="12" spans="1:3" ht="40.5" customHeight="1">
      <c r="A12" s="68" t="s">
        <v>83</v>
      </c>
      <c r="B12" s="60"/>
      <c r="C12" s="61"/>
    </row>
    <row r="13" spans="1:3" ht="40.5" customHeight="1">
      <c r="A13" s="67" t="s">
        <v>71</v>
      </c>
      <c r="B13" s="62"/>
      <c r="C13" s="63"/>
    </row>
    <row r="14" spans="1:3" ht="40.5" customHeight="1">
      <c r="A14" s="68" t="s">
        <v>72</v>
      </c>
      <c r="B14" s="60"/>
      <c r="C14" s="61"/>
    </row>
    <row r="15" spans="1:3" ht="40.5" customHeight="1">
      <c r="A15" s="68" t="s">
        <v>74</v>
      </c>
      <c r="B15" s="60"/>
      <c r="C15" s="61"/>
    </row>
    <row r="16" spans="1:3" ht="40.5" customHeight="1">
      <c r="A16" s="68" t="s">
        <v>75</v>
      </c>
      <c r="B16" s="60"/>
      <c r="C16" s="61"/>
    </row>
    <row r="17" spans="1:3" ht="40.5" customHeight="1">
      <c r="A17" s="68" t="s">
        <v>76</v>
      </c>
      <c r="B17" s="64"/>
      <c r="C17" s="61"/>
    </row>
    <row r="18" spans="1:3">
      <c r="A18" s="75"/>
      <c r="B18" s="75"/>
      <c r="C18" s="75"/>
    </row>
    <row r="19" spans="1:3">
      <c r="A19" s="73" t="s">
        <v>84</v>
      </c>
      <c r="B19" s="73"/>
      <c r="C19" s="73"/>
    </row>
    <row r="20" spans="1:3">
      <c r="A20" s="72"/>
      <c r="B20" s="72"/>
      <c r="C20" s="72"/>
    </row>
    <row r="21" spans="1:3">
      <c r="A21" s="72"/>
      <c r="B21" s="72"/>
      <c r="C21" s="72"/>
    </row>
    <row r="22" spans="1:3">
      <c r="A22" s="72"/>
      <c r="B22" s="72"/>
      <c r="C22" s="72"/>
    </row>
    <row r="23" spans="1:3">
      <c r="A23" s="72"/>
      <c r="B23" s="72"/>
      <c r="C23" s="72"/>
    </row>
    <row r="24" spans="1:3">
      <c r="A24" s="72"/>
      <c r="B24" s="72"/>
      <c r="C24" s="72"/>
    </row>
    <row r="25" spans="1:3">
      <c r="A25" s="72"/>
      <c r="B25" s="72"/>
      <c r="C25" s="72"/>
    </row>
    <row r="26" spans="1:3">
      <c r="A26" s="72"/>
      <c r="B26" s="72"/>
      <c r="C26" s="72"/>
    </row>
    <row r="27" spans="1:3">
      <c r="A27" s="69"/>
      <c r="B27" s="69"/>
      <c r="C27" s="69"/>
    </row>
  </sheetData>
  <mergeCells count="6">
    <mergeCell ref="A1:C1"/>
    <mergeCell ref="A3:C3"/>
    <mergeCell ref="A20:C26"/>
    <mergeCell ref="A19:C19"/>
    <mergeCell ref="A4:C4"/>
    <mergeCell ref="A18:C18"/>
  </mergeCells>
  <pageMargins left="0.59055118110236227" right="0.39370078740157483" top="0.55118110236220474" bottom="0.55118110236220474" header="0.31496062992125984" footer="0.31496062992125984"/>
  <pageSetup paperSize="9" scale="90" orientation="portrait" r:id="rId1"/>
  <headerFooter>
    <oddFooter>&amp;LCollège Norbert Cateret&amp;CMAPA 02/2023 PROVENCE&amp;RAnnexe financière</oddFooter>
  </headerFooter>
  <drawing r:id="rId2"/>
</worksheet>
</file>

<file path=xl/worksheets/sheet2.xml><?xml version="1.0" encoding="utf-8"?>
<worksheet xmlns="http://schemas.openxmlformats.org/spreadsheetml/2006/main" xmlns:r="http://schemas.openxmlformats.org/officeDocument/2006/relationships">
  <dimension ref="B1:XDZ42"/>
  <sheetViews>
    <sheetView topLeftCell="A22" zoomScale="85" zoomScaleNormal="85" workbookViewId="0">
      <selection activeCell="B44" sqref="B44"/>
    </sheetView>
  </sheetViews>
  <sheetFormatPr baseColWidth="10" defaultRowHeight="15"/>
  <cols>
    <col min="1" max="1" width="8.7109375" customWidth="1"/>
    <col min="2" max="2" width="43.85546875" customWidth="1"/>
    <col min="3" max="3" width="47.42578125" customWidth="1"/>
    <col min="4" max="4" width="43.5703125" customWidth="1"/>
    <col min="5" max="5" width="43" customWidth="1"/>
  </cols>
  <sheetData>
    <row r="1" spans="2:7 16354:16354">
      <c r="B1" s="76" t="s">
        <v>1</v>
      </c>
      <c r="C1" s="77"/>
      <c r="D1" s="77"/>
      <c r="E1" s="78"/>
    </row>
    <row r="2" spans="2:7 16354:16354" ht="15.75" thickBot="1">
      <c r="B2" s="79"/>
      <c r="C2" s="80"/>
      <c r="D2" s="80"/>
      <c r="E2" s="81"/>
    </row>
    <row r="3" spans="2:7 16354:16354" ht="15" customHeight="1" thickBot="1">
      <c r="B3" s="1"/>
      <c r="C3" s="2" t="s">
        <v>2</v>
      </c>
      <c r="D3" s="2" t="s">
        <v>3</v>
      </c>
      <c r="E3" s="3" t="s">
        <v>4</v>
      </c>
    </row>
    <row r="4" spans="2:7 16354:16354" ht="15" customHeight="1">
      <c r="B4" s="4" t="s">
        <v>5</v>
      </c>
      <c r="C4" s="5" t="s">
        <v>6</v>
      </c>
      <c r="D4" s="5" t="s">
        <v>7</v>
      </c>
      <c r="E4" s="6" t="s">
        <v>6</v>
      </c>
    </row>
    <row r="5" spans="2:7 16354:16354" ht="15" customHeight="1">
      <c r="B5" s="7" t="s">
        <v>8</v>
      </c>
      <c r="C5" s="8" t="s">
        <v>9</v>
      </c>
      <c r="D5" s="8" t="s">
        <v>9</v>
      </c>
      <c r="E5" s="9" t="s">
        <v>9</v>
      </c>
    </row>
    <row r="6" spans="2:7 16354:16354" ht="15" customHeight="1">
      <c r="B6" s="7" t="s">
        <v>10</v>
      </c>
      <c r="C6" s="8" t="s">
        <v>11</v>
      </c>
      <c r="D6" s="8" t="s">
        <v>12</v>
      </c>
      <c r="E6" s="9" t="s">
        <v>13</v>
      </c>
    </row>
    <row r="7" spans="2:7 16354:16354" ht="15" customHeight="1">
      <c r="B7" s="7" t="s">
        <v>14</v>
      </c>
      <c r="C7" s="8" t="s">
        <v>15</v>
      </c>
      <c r="D7" s="10"/>
      <c r="E7" s="11"/>
    </row>
    <row r="8" spans="2:7 16354:16354" ht="15" customHeight="1">
      <c r="B8" s="7" t="s">
        <v>16</v>
      </c>
      <c r="C8" s="12" t="s">
        <v>9</v>
      </c>
      <c r="D8" s="10" t="s">
        <v>9</v>
      </c>
      <c r="E8" s="11" t="s">
        <v>9</v>
      </c>
    </row>
    <row r="9" spans="2:7 16354:16354" ht="15" customHeight="1">
      <c r="B9" s="7" t="s">
        <v>17</v>
      </c>
      <c r="C9" s="8" t="s">
        <v>18</v>
      </c>
      <c r="D9" s="12"/>
      <c r="E9" s="13"/>
    </row>
    <row r="10" spans="2:7 16354:16354" ht="66.75" customHeight="1">
      <c r="B10" s="7" t="s">
        <v>19</v>
      </c>
      <c r="C10" s="14" t="s">
        <v>20</v>
      </c>
      <c r="D10" s="14" t="s">
        <v>21</v>
      </c>
      <c r="E10" s="15" t="s">
        <v>22</v>
      </c>
    </row>
    <row r="11" spans="2:7 16354:16354" ht="45" customHeight="1">
      <c r="B11" s="7" t="s">
        <v>23</v>
      </c>
      <c r="C11" s="16" t="s">
        <v>24</v>
      </c>
      <c r="D11" s="16" t="s">
        <v>24</v>
      </c>
      <c r="E11" s="15" t="s">
        <v>25</v>
      </c>
    </row>
    <row r="12" spans="2:7 16354:16354" ht="15" customHeight="1">
      <c r="B12" s="17" t="s">
        <v>26</v>
      </c>
      <c r="C12" s="18" t="s">
        <v>9</v>
      </c>
      <c r="D12" s="18" t="s">
        <v>9</v>
      </c>
      <c r="E12" s="13" t="s">
        <v>9</v>
      </c>
      <c r="F12" s="19"/>
      <c r="G12" s="19"/>
      <c r="XDZ12" s="19"/>
    </row>
    <row r="13" spans="2:7 16354:16354" ht="81.75" customHeight="1">
      <c r="B13" s="17" t="s">
        <v>27</v>
      </c>
      <c r="C13" s="14" t="s">
        <v>28</v>
      </c>
      <c r="D13" s="14" t="s">
        <v>29</v>
      </c>
      <c r="E13" s="15" t="s">
        <v>30</v>
      </c>
      <c r="F13" s="19"/>
      <c r="G13" s="19"/>
    </row>
    <row r="14" spans="2:7 16354:16354" ht="69" customHeight="1">
      <c r="B14" s="82" t="s">
        <v>31</v>
      </c>
      <c r="C14" s="14" t="s">
        <v>32</v>
      </c>
      <c r="D14" s="14" t="s">
        <v>33</v>
      </c>
      <c r="E14" s="15"/>
      <c r="F14" s="19"/>
      <c r="G14" s="19"/>
    </row>
    <row r="15" spans="2:7 16354:16354" ht="69" customHeight="1">
      <c r="B15" s="83"/>
      <c r="C15" s="14" t="s">
        <v>34</v>
      </c>
      <c r="D15" s="14" t="s">
        <v>35</v>
      </c>
      <c r="E15" s="15" t="s">
        <v>36</v>
      </c>
      <c r="F15" s="19"/>
      <c r="G15" s="19"/>
    </row>
    <row r="16" spans="2:7 16354:16354" ht="165" customHeight="1">
      <c r="B16" s="20" t="s">
        <v>37</v>
      </c>
      <c r="C16" s="14" t="s">
        <v>38</v>
      </c>
      <c r="D16" s="14" t="s">
        <v>39</v>
      </c>
      <c r="E16" s="15" t="s">
        <v>40</v>
      </c>
      <c r="F16" s="19"/>
      <c r="G16" s="19"/>
    </row>
    <row r="17" spans="2:7" ht="45">
      <c r="B17" s="20" t="s">
        <v>41</v>
      </c>
      <c r="C17" s="14" t="s">
        <v>42</v>
      </c>
      <c r="D17" s="21" t="s">
        <v>43</v>
      </c>
      <c r="E17" s="15" t="s">
        <v>44</v>
      </c>
      <c r="F17" s="19"/>
      <c r="G17" s="19"/>
    </row>
    <row r="18" spans="2:7">
      <c r="B18" s="17" t="s">
        <v>45</v>
      </c>
      <c r="C18" s="18" t="s">
        <v>9</v>
      </c>
      <c r="D18" s="18" t="s">
        <v>9</v>
      </c>
      <c r="E18" s="13" t="s">
        <v>9</v>
      </c>
      <c r="F18" s="19"/>
      <c r="G18" s="19"/>
    </row>
    <row r="19" spans="2:7" ht="90">
      <c r="B19" s="17" t="s">
        <v>46</v>
      </c>
      <c r="C19" s="14" t="s">
        <v>47</v>
      </c>
      <c r="D19" s="14" t="s">
        <v>47</v>
      </c>
      <c r="E19" s="15" t="s">
        <v>47</v>
      </c>
      <c r="F19" s="19"/>
      <c r="G19" s="19"/>
    </row>
    <row r="20" spans="2:7" ht="90">
      <c r="B20" s="17" t="s">
        <v>48</v>
      </c>
      <c r="C20" s="22" t="s">
        <v>49</v>
      </c>
      <c r="D20" s="23" t="s">
        <v>50</v>
      </c>
      <c r="E20" s="24" t="s">
        <v>51</v>
      </c>
    </row>
    <row r="21" spans="2:7">
      <c r="B21" s="17" t="s">
        <v>52</v>
      </c>
      <c r="C21" s="25">
        <v>1956.51</v>
      </c>
      <c r="D21" s="25">
        <v>1708.24</v>
      </c>
      <c r="E21" s="26" t="s">
        <v>53</v>
      </c>
      <c r="F21" s="19"/>
      <c r="G21" s="19"/>
    </row>
    <row r="22" spans="2:7">
      <c r="B22" s="17" t="s">
        <v>54</v>
      </c>
      <c r="C22" s="25">
        <v>9830.7199999999993</v>
      </c>
      <c r="D22" s="25" t="s">
        <v>53</v>
      </c>
      <c r="E22" s="26" t="s">
        <v>53</v>
      </c>
      <c r="F22" s="19"/>
      <c r="G22" s="19"/>
    </row>
    <row r="23" spans="2:7">
      <c r="B23" s="17" t="s">
        <v>5</v>
      </c>
      <c r="C23" s="25">
        <v>7589.1</v>
      </c>
      <c r="D23" s="25" t="s">
        <v>53</v>
      </c>
      <c r="E23" s="26" t="s">
        <v>53</v>
      </c>
      <c r="F23" s="19"/>
      <c r="G23" s="19"/>
    </row>
    <row r="24" spans="2:7">
      <c r="B24" s="17" t="s">
        <v>55</v>
      </c>
      <c r="C24" s="25">
        <f>2055.67-C25</f>
        <v>1371.67</v>
      </c>
      <c r="D24" s="25">
        <v>663.39</v>
      </c>
      <c r="E24" s="26" t="s">
        <v>53</v>
      </c>
      <c r="F24" s="19"/>
      <c r="G24" s="19"/>
    </row>
    <row r="25" spans="2:7">
      <c r="B25" s="17" t="s">
        <v>56</v>
      </c>
      <c r="C25" s="25">
        <f>57*12</f>
        <v>684</v>
      </c>
      <c r="D25" s="25">
        <f>13*57</f>
        <v>741</v>
      </c>
      <c r="E25" s="26" t="s">
        <v>53</v>
      </c>
      <c r="F25" s="19"/>
      <c r="G25" s="19"/>
    </row>
    <row r="26" spans="2:7">
      <c r="B26" s="27" t="s">
        <v>57</v>
      </c>
      <c r="C26" s="28">
        <f>(C25+C24+C23+C22+C21)/57</f>
        <v>375.99999999999994</v>
      </c>
      <c r="D26" s="29">
        <f>D27/57</f>
        <v>370.02964912280697</v>
      </c>
      <c r="E26" s="30">
        <v>405</v>
      </c>
    </row>
    <row r="27" spans="2:7" ht="30.75" thickBot="1">
      <c r="B27" s="31" t="s">
        <v>58</v>
      </c>
      <c r="C27" s="32">
        <f>C26*57</f>
        <v>21431.999999999996</v>
      </c>
      <c r="D27" s="33">
        <f>21091.69</f>
        <v>21091.69</v>
      </c>
      <c r="E27" s="34">
        <f>E26*57</f>
        <v>23085</v>
      </c>
    </row>
    <row r="28" spans="2:7" ht="15.75" thickBot="1">
      <c r="B28" s="35"/>
      <c r="C28" s="36"/>
      <c r="D28" s="37"/>
      <c r="E28" s="37"/>
    </row>
    <row r="29" spans="2:7" ht="30.75" thickBot="1">
      <c r="B29" s="38" t="s">
        <v>59</v>
      </c>
      <c r="C29" s="39">
        <v>0</v>
      </c>
      <c r="D29" s="40" t="s">
        <v>60</v>
      </c>
      <c r="E29" s="41">
        <f>30*57</f>
        <v>1710</v>
      </c>
    </row>
    <row r="30" spans="2:7" ht="15.75" thickBot="1"/>
    <row r="31" spans="2:7" ht="75.75" thickBot="1">
      <c r="B31" s="42" t="s">
        <v>61</v>
      </c>
      <c r="C31" s="43"/>
      <c r="D31" s="44" t="s">
        <v>62</v>
      </c>
      <c r="E31" s="45" t="s">
        <v>63</v>
      </c>
    </row>
    <row r="32" spans="2:7" ht="15.75" thickBot="1"/>
    <row r="33" spans="2:5">
      <c r="B33" s="46" t="s">
        <v>64</v>
      </c>
      <c r="C33" s="47">
        <v>6</v>
      </c>
      <c r="D33" s="47">
        <v>5</v>
      </c>
      <c r="E33" s="48">
        <v>4</v>
      </c>
    </row>
    <row r="34" spans="2:5">
      <c r="B34" s="49" t="s">
        <v>65</v>
      </c>
      <c r="C34" s="50">
        <f>D34*(D26/C26)</f>
        <v>11.809456886898097</v>
      </c>
      <c r="D34" s="50">
        <v>12</v>
      </c>
      <c r="E34" s="51">
        <f>D34*(D26/E26)</f>
        <v>10.963841455490577</v>
      </c>
    </row>
    <row r="35" spans="2:5" ht="15.75" thickBot="1">
      <c r="B35" s="52" t="s">
        <v>66</v>
      </c>
      <c r="C35" s="53">
        <f>+C34+C33</f>
        <v>17.809456886898097</v>
      </c>
      <c r="D35" s="53">
        <f t="shared" ref="D35:E35" si="0">+D34+D33</f>
        <v>17</v>
      </c>
      <c r="E35" s="54">
        <f t="shared" si="0"/>
        <v>14.963841455490577</v>
      </c>
    </row>
    <row r="36" spans="2:5" ht="15.75" thickBot="1"/>
    <row r="37" spans="2:5" ht="15.75" thickBot="1">
      <c r="B37" s="84" t="s">
        <v>67</v>
      </c>
      <c r="C37" s="85"/>
      <c r="D37" s="85"/>
      <c r="E37" s="86"/>
    </row>
    <row r="38" spans="2:5">
      <c r="B38" s="55"/>
      <c r="C38" s="56"/>
      <c r="D38" s="57" t="s">
        <v>68</v>
      </c>
      <c r="E38" s="56"/>
    </row>
    <row r="40" spans="2:5">
      <c r="D40" s="58"/>
    </row>
    <row r="41" spans="2:5">
      <c r="C41" s="58"/>
      <c r="D41" s="58"/>
    </row>
    <row r="42" spans="2:5">
      <c r="D42" s="59"/>
      <c r="E42" s="59"/>
    </row>
  </sheetData>
  <mergeCells count="3">
    <mergeCell ref="B1:E2"/>
    <mergeCell ref="B14:B15"/>
    <mergeCell ref="B37:E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2023-01-25T13:36:59Z</dcterms:modified>
</cp:coreProperties>
</file>