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05" windowWidth="15570" windowHeight="12045"/>
  </bookViews>
  <sheets>
    <sheet name="Accueil" sheetId="5" r:id="rId1"/>
    <sheet name="Fichier Client" sheetId="3" r:id="rId2"/>
    <sheet name="BPU" sheetId="6" r:id="rId3"/>
    <sheet name="Réponse technique" sheetId="4"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1" hidden="1">'Fichier Client'!$A$6:$W$12</definedName>
    <definedName name="_Hlk103082894" localSheetId="1">'Fichier Client'!$B$7</definedName>
    <definedName name="_Hlk103851599" localSheetId="3">'Réponse technique'!$A$30</definedName>
    <definedName name="Base2021" localSheetId="2">[1]COMPARATIF!$B$28</definedName>
    <definedName name="Base2021">[1]COMPARATIF!$B$28</definedName>
    <definedName name="Base2022" localSheetId="2">[1]COMPARATIF!$C$28</definedName>
    <definedName name="Base2022">[1]COMPARATIF!$C$28</definedName>
    <definedName name="Baseload_2020">[2]parametres!$B$3</definedName>
    <definedName name="Baseload_2021">'[3]Hydro-2021'!$B$37</definedName>
    <definedName name="Baseload_2022">'[3]Hydro-2022'!$B$37</definedName>
    <definedName name="BL_2021">#REF!</definedName>
    <definedName name="BL_CAL_2021" localSheetId="0">'[4]Grille Prix '!#REF!</definedName>
    <definedName name="BL_CAL_2021">#REF!</definedName>
    <definedName name="BL_CAL_2022" localSheetId="0">'[4]Grille Prix '!#REF!</definedName>
    <definedName name="BL_CAL_2022">#REF!</definedName>
    <definedName name="Capa21" localSheetId="2">'[5]E-Pango-PF'!$F$7</definedName>
    <definedName name="Capa21">'[5]E-Pango-PF'!$F$7</definedName>
    <definedName name="Capa22" localSheetId="2">'[5]E-Pango-PF'!$F$8</definedName>
    <definedName name="Capa22">'[5]E-Pango-PF'!$F$8</definedName>
    <definedName name="Capa23" localSheetId="2">'[5]E-Pango-PF'!$F$9</definedName>
    <definedName name="Capa23">'[5]E-Pango-PF'!$F$9</definedName>
    <definedName name="Coeff_BT_LU_CS" localSheetId="0">[6]Paramètres!$B$57:$E$57</definedName>
    <definedName name="Coeff_BT_LU_CS" localSheetId="2">[6]Paramètres!$B$57:$E$57</definedName>
    <definedName name="Coeff_BT_LU_CS">[6]Paramètres!$B$57:$E$57</definedName>
    <definedName name="Ecret_Arenh" localSheetId="2">[1]COMPARATIF!$B$27</definedName>
    <definedName name="Ecret_Arenh">[1]COMPARATIF!$B$27</definedName>
    <definedName name="ecretement">'[2]Hydro-prix ARENH'!$K$11</definedName>
    <definedName name="écrêtement_2021">'[3]Hydro-2021'!$B$36</definedName>
    <definedName name="écrêtement_2022">'[3]Hydro-2022'!$B$36</definedName>
    <definedName name="fee_baseload_2021">'[3]Hydro-2021'!$B$38</definedName>
    <definedName name="fee_baseload_2022">'[3]Hydro-2022'!$B$38</definedName>
    <definedName name="mdp" localSheetId="0">[6]Paramètres!#REF!</definedName>
    <definedName name="mdp" localSheetId="2">[6]Paramètres!#REF!</definedName>
    <definedName name="mdp" localSheetId="1">[6]Paramètres!#REF!</definedName>
    <definedName name="mdp">[6]Paramètres!#REF!</definedName>
    <definedName name="nb_sites_C3">[7]HTA!$F$1</definedName>
    <definedName name="nb_sites_C4">[7]BT!$F$1</definedName>
    <definedName name="NSP">#REF!</definedName>
    <definedName name="Peakload_2020">[2]parametres!$B$4</definedName>
    <definedName name="PL_CAL_2021" localSheetId="0">'[4]Grille Prix '!#REF!</definedName>
    <definedName name="PL_CAL_2021">#REF!</definedName>
    <definedName name="PL_CAL_2022" localSheetId="0">'[4]Grille Prix '!#REF!</definedName>
    <definedName name="PL_CAL_2022">#REF!</definedName>
    <definedName name="Prix_ARENH">'[2]Hydro-prix ARENH'!$K$12</definedName>
    <definedName name="Prix_Arenh_2021" localSheetId="0">'[4]Grille Prix '!#REF!</definedName>
    <definedName name="Prix_Arenh_2021">#REF!</definedName>
    <definedName name="Prix_Arenh_2022" localSheetId="0">'[4]Grille Prix '!#REF!</definedName>
    <definedName name="Prix_Arenh_2022">#REF!</definedName>
    <definedName name="Prix_BL2021" localSheetId="2">BPU!#REF!</definedName>
    <definedName name="Prix_BL2021">#REF!</definedName>
    <definedName name="Prix_Capa_2021">#REF!</definedName>
    <definedName name="Prix_PL2021" localSheetId="2">BPU!#REF!</definedName>
    <definedName name="Prix_PL2021">#REF!</definedName>
    <definedName name="PrixCapa2021" localSheetId="2">[1]COMPARATIF!$B$29</definedName>
    <definedName name="PrixCapa2021">[1]COMPARATIF!$B$29</definedName>
    <definedName name="PrixCapa2022" localSheetId="2">[1]COMPARATIF!$C$29</definedName>
    <definedName name="PrixCapa2022">[1]COMPARATIF!$C$29</definedName>
    <definedName name="start_classe_temporelle" localSheetId="0">#REF!</definedName>
    <definedName name="start_classe_temporelle" localSheetId="1">#REF!</definedName>
    <definedName name="start_classe_temporelle" localSheetId="3">#REF!</definedName>
    <definedName name="start_classe_temporelle">#REF!</definedName>
    <definedName name="start_date_deb" localSheetId="0">#REF!</definedName>
    <definedName name="start_date_deb" localSheetId="1">#REF!</definedName>
    <definedName name="start_date_deb" localSheetId="3">#REF!</definedName>
    <definedName name="start_date_deb">#REF!</definedName>
    <definedName name="start_date_fin" localSheetId="0">#REF!</definedName>
    <definedName name="start_date_fin" localSheetId="1">#REF!</definedName>
    <definedName name="start_date_fin" localSheetId="3">#REF!</definedName>
    <definedName name="start_date_fin">#REF!</definedName>
    <definedName name="start_FTA" localSheetId="0">#REF!</definedName>
    <definedName name="start_FTA" localSheetId="1">#REF!</definedName>
    <definedName name="start_FTA" localSheetId="3">#REF!</definedName>
    <definedName name="start_FTA">#REF!</definedName>
    <definedName name="start_grandeur" localSheetId="0">#REF!</definedName>
    <definedName name="start_grandeur" localSheetId="1">#REF!</definedName>
    <definedName name="start_grandeur" localSheetId="3">#REF!</definedName>
    <definedName name="start_grandeur">#REF!</definedName>
    <definedName name="start_grille" localSheetId="0">#REF!</definedName>
    <definedName name="start_grille" localSheetId="1">#REF!</definedName>
    <definedName name="start_grille" localSheetId="3">#REF!</definedName>
    <definedName name="start_grille">#REF!</definedName>
    <definedName name="start_PRM" localSheetId="0">#REF!</definedName>
    <definedName name="start_PRM" localSheetId="1">#REF!</definedName>
    <definedName name="start_PRM" localSheetId="3">#REF!</definedName>
    <definedName name="start_PRM">#REF!</definedName>
    <definedName name="Taux_Arenh_C2">#REF!</definedName>
    <definedName name="Taux_Arenh_C4">#REF!</definedName>
    <definedName name="Taux_Arenh_C5">#REF!</definedName>
    <definedName name="Taux_Ecretement">#REF!</definedName>
    <definedName name="TC_Inf36">[7]TC!$H$2</definedName>
    <definedName name="TC_Sup36">[7]TC!$I$2</definedName>
    <definedName name="TD_Inf36">[7]TD!$D$2</definedName>
    <definedName name="TD_Sup36">[7]TD!$E$2</definedName>
    <definedName name="wrn.Print._.Output." localSheetId="0" hidden="1">{#N/A,#N/A,FALSE,"OUTPUT SHEET "}</definedName>
    <definedName name="wrn.Print._.Output." localSheetId="2" hidden="1">{#N/A,#N/A,FALSE,"OUTPUT SHEET "}</definedName>
    <definedName name="wrn.Print._.Output." localSheetId="3" hidden="1">{#N/A,#N/A,FALSE,"OUTPUT SHEET "}</definedName>
    <definedName name="wrn.Print._.Output." hidden="1">{#N/A,#N/A,FALSE,"OUTPUT SHEET "}</definedName>
    <definedName name="_xlnm.Print_Area" localSheetId="1">'Fichier Client'!$A$2:$L$12</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 i="6"/>
  <c r="O9"/>
  <c r="B4" i="3"/>
  <c r="C58" i="6"/>
  <c r="C57"/>
  <c r="C56"/>
  <c r="E56" s="1"/>
  <c r="C55"/>
  <c r="C49"/>
  <c r="E49" s="1"/>
  <c r="C48"/>
  <c r="C47"/>
  <c r="C46"/>
  <c r="C40"/>
  <c r="C39"/>
  <c r="C38"/>
  <c r="C37"/>
  <c r="D41"/>
  <c r="E40"/>
  <c r="N37"/>
  <c r="D59"/>
  <c r="N55"/>
  <c r="D50"/>
  <c r="N46"/>
  <c r="E38" l="1"/>
  <c r="E39"/>
  <c r="E37"/>
  <c r="C41"/>
  <c r="O37" s="1"/>
  <c r="E47"/>
  <c r="C50"/>
  <c r="O46" s="1"/>
  <c r="E48"/>
  <c r="E55"/>
  <c r="C59"/>
  <c r="O55" s="1"/>
  <c r="E46"/>
  <c r="E57"/>
  <c r="E58"/>
  <c r="E41" l="1"/>
  <c r="E59"/>
  <c r="E50"/>
  <c r="W4" i="3" l="1"/>
  <c r="R4"/>
  <c r="W16"/>
  <c r="W3"/>
  <c r="V3"/>
  <c r="U3"/>
  <c r="T3"/>
  <c r="S3"/>
  <c r="W8"/>
  <c r="B2"/>
  <c r="D67" i="6" l="1"/>
  <c r="E66"/>
  <c r="N64"/>
  <c r="E65" l="1"/>
  <c r="N17" l="1"/>
  <c r="D22"/>
  <c r="N27"/>
  <c r="D32"/>
  <c r="N72"/>
  <c r="E73"/>
  <c r="D75"/>
  <c r="N80"/>
  <c r="E81"/>
  <c r="E82"/>
  <c r="D83"/>
  <c r="E74" l="1"/>
  <c r="S2" i="3" l="1"/>
  <c r="T2"/>
  <c r="U2"/>
  <c r="V2"/>
  <c r="R2"/>
  <c r="W15"/>
  <c r="W14"/>
  <c r="W13"/>
  <c r="W12"/>
  <c r="W11"/>
  <c r="W10"/>
  <c r="W9"/>
  <c r="O8" i="6"/>
  <c r="C31" l="1"/>
  <c r="C21"/>
  <c r="C80"/>
  <c r="C72"/>
  <c r="C64"/>
  <c r="C30"/>
  <c r="C20"/>
  <c r="C19"/>
  <c r="C29"/>
  <c r="C27"/>
  <c r="C17"/>
  <c r="C28"/>
  <c r="C18"/>
  <c r="C83" l="1"/>
  <c r="E80"/>
  <c r="E18"/>
  <c r="E21"/>
  <c r="E27"/>
  <c r="C32"/>
  <c r="O27" s="1"/>
  <c r="E30"/>
  <c r="E64"/>
  <c r="C67"/>
  <c r="E31"/>
  <c r="E29"/>
  <c r="E28"/>
  <c r="E17"/>
  <c r="C22"/>
  <c r="O17" s="1"/>
  <c r="E19"/>
  <c r="E20"/>
  <c r="E72"/>
  <c r="C75"/>
  <c r="O72" l="1"/>
  <c r="E22"/>
  <c r="O64"/>
  <c r="E32"/>
  <c r="E67"/>
  <c r="E83"/>
  <c r="E75"/>
  <c r="O80"/>
  <c r="W7" i="3"/>
  <c r="W2" s="1"/>
</calcChain>
</file>

<file path=xl/sharedStrings.xml><?xml version="1.0" encoding="utf-8"?>
<sst xmlns="http://schemas.openxmlformats.org/spreadsheetml/2006/main" count="432" uniqueCount="182">
  <si>
    <t>Nom du fournisseur</t>
  </si>
  <si>
    <t>Date remise offre</t>
  </si>
  <si>
    <t>Offre valide jusqu'au</t>
  </si>
  <si>
    <t>Grille de Prix à compléter</t>
  </si>
  <si>
    <t>Prix Fourniture</t>
  </si>
  <si>
    <t>Capacité 
hors Arenh</t>
  </si>
  <si>
    <t>Capacité 
avec 100% droit Arenh</t>
  </si>
  <si>
    <t>Surcoût CEE</t>
  </si>
  <si>
    <t>Arenh</t>
  </si>
  <si>
    <t>Structure Tarifaire découpage Turpe</t>
  </si>
  <si>
    <t>Volume prévisionnel 
MWh / an</t>
  </si>
  <si>
    <t>RESULTANTE</t>
  </si>
  <si>
    <t>Obligation en MW</t>
  </si>
  <si>
    <t>Coefficient kW/MWh</t>
  </si>
  <si>
    <t>Classique
(€/MWh)</t>
  </si>
  <si>
    <t>Précarité
(€/MWh)</t>
  </si>
  <si>
    <t>Droit Arenh MW</t>
  </si>
  <si>
    <t>Droit Arenh MWh</t>
  </si>
  <si>
    <t>% Arenh</t>
  </si>
  <si>
    <t>Heures Pleines Hiver</t>
  </si>
  <si>
    <t>Heures Creuses Hiver</t>
  </si>
  <si>
    <t>Eté</t>
  </si>
  <si>
    <t>Heures Pleines Eté</t>
  </si>
  <si>
    <t>Heures Creuses Eté</t>
  </si>
  <si>
    <t>TOTAL</t>
  </si>
  <si>
    <t>€/MWh</t>
  </si>
  <si>
    <t>Autres coûts (préciser)</t>
  </si>
  <si>
    <t>Possibilité d'une ligne séparée sur la facture ?</t>
  </si>
  <si>
    <t>Etalement du coût de la capacité sur les différentes factures ?</t>
  </si>
  <si>
    <t>Modalités de régularisation capacité en cas de dépassement du plafond Arenh ?</t>
  </si>
  <si>
    <t>Fichier Excel de calcul de l'impact de l'écrêtement joint à la réponse ?</t>
  </si>
  <si>
    <t>% d'Arenh ferme ou donnant lieu à régularisation ?</t>
  </si>
  <si>
    <t>Modalités de fixation du prix des volumes manquants en cas de dépassement du plafond Arenh</t>
  </si>
  <si>
    <r>
      <rPr>
        <b/>
        <sz val="14"/>
        <color theme="1"/>
        <rFont val="Calibri"/>
        <family val="2"/>
        <scheme val="minor"/>
      </rPr>
      <t xml:space="preserve">Questions </t>
    </r>
    <r>
      <rPr>
        <sz val="10"/>
        <rFont val="Arial"/>
        <family val="2"/>
      </rPr>
      <t xml:space="preserve">
</t>
    </r>
    <r>
      <rPr>
        <i/>
        <sz val="11"/>
        <color theme="1" tint="0.34998626667073579"/>
        <rFont val="Calibri"/>
        <family val="2"/>
        <scheme val="minor"/>
      </rPr>
      <t>(voir document Appel d'offres pour plus de précisions)</t>
    </r>
  </si>
  <si>
    <t>GRILLE DE REPONSE TECHNIQUE</t>
  </si>
  <si>
    <t>Garanties Origine</t>
  </si>
  <si>
    <t>BASELOAD</t>
  </si>
  <si>
    <t>PEAKLOAD</t>
  </si>
  <si>
    <t>PRIX ARENH</t>
  </si>
  <si>
    <t>Coûts complémentaires</t>
  </si>
  <si>
    <t>Taux Ecrêtement
estimé</t>
  </si>
  <si>
    <t>Cout CAPA
estimé</t>
  </si>
  <si>
    <t xml:space="preserve">indicative ou ferme </t>
  </si>
  <si>
    <t xml:space="preserve">Compléter les cellules en jaune. Ne pas modifier la structure du document </t>
  </si>
  <si>
    <t>Total</t>
  </si>
  <si>
    <t>HCE</t>
  </si>
  <si>
    <t>HPE</t>
  </si>
  <si>
    <t>Segment</t>
  </si>
  <si>
    <t>Version</t>
  </si>
  <si>
    <t>FTA</t>
  </si>
  <si>
    <t>TCFE</t>
  </si>
  <si>
    <t>Échéance</t>
  </si>
  <si>
    <t>RAE</t>
  </si>
  <si>
    <t>GRD</t>
  </si>
  <si>
    <t>Fournisseur</t>
  </si>
  <si>
    <t>Commune</t>
  </si>
  <si>
    <t>Code postal</t>
  </si>
  <si>
    <t>Adresse</t>
  </si>
  <si>
    <t>SIRET</t>
  </si>
  <si>
    <t>Nom du site</t>
  </si>
  <si>
    <t>Espace client disponible ? Accès test proposé ?</t>
  </si>
  <si>
    <t>Coef
Secur</t>
  </si>
  <si>
    <t>BASELOAD
remplacement</t>
  </si>
  <si>
    <t>Marge
capa
€/kW</t>
  </si>
  <si>
    <t>Coût
écrêtement
€/MWh</t>
  </si>
  <si>
    <t>CAL_2023</t>
  </si>
  <si>
    <t>CAL_2024</t>
  </si>
  <si>
    <t>Abonnement
€/an/site</t>
  </si>
  <si>
    <t>(du 01/04 au 31/10)</t>
  </si>
  <si>
    <t>Nbr
sites</t>
  </si>
  <si>
    <t>Découpage tarifaire calqué sur l’horo-saisonnalité du Turpe</t>
  </si>
  <si>
    <t>Les évolutions des taxes et coûts d’acheminement en cours de contrat ne pourront être impactées dans les factures qu’après information préalable du client, sous forme d’un fichier Excel détaillant l’impact unitaire par site et de documents justificatifs (textes de référence et calculs correspondants).</t>
  </si>
  <si>
    <t>Les impôts, taxes et contributions exigibles au point de livraison et qui incombent légalement au client final (CSPE, CTA, TVA, …) seront refacturées à l’euro l’euro par le fournisseur. Il en va de même des coûts de distribution.</t>
  </si>
  <si>
    <t>Critères Techniques</t>
  </si>
  <si>
    <t>Répondez-vous sur l'ensemble des sites ?</t>
  </si>
  <si>
    <t>Le paiement s'effectue suivant les règles de la comptabilité publique selon la réglementation en vigueur, par mandat administratif et virement au compte ouvert au nom du titulaire sur CHORUS PRO</t>
  </si>
  <si>
    <t>Confirmer absence de garantie, caution, dépôt</t>
  </si>
  <si>
    <t>Absence d'engagement ?</t>
  </si>
  <si>
    <t>PTE
Base</t>
  </si>
  <si>
    <t>HPH
HP</t>
  </si>
  <si>
    <t>HCH
HC</t>
  </si>
  <si>
    <t>Consommations (MWh)</t>
  </si>
  <si>
    <t>Puissances Souscrites (kW ou kVA)</t>
  </si>
  <si>
    <t>Réponses Techniques</t>
  </si>
  <si>
    <t>Je certifie avoir pris connaissance de ces conditions et volume et m'engage à répondre dans ce périmètre</t>
  </si>
  <si>
    <t>…………………….</t>
  </si>
  <si>
    <t>Fichier Client</t>
  </si>
  <si>
    <t>BPU</t>
  </si>
  <si>
    <t>Date et Signature</t>
  </si>
  <si>
    <t>Cachet du Fournisseur</t>
  </si>
  <si>
    <t>Date, Signature et cachet du Fournisseur</t>
  </si>
  <si>
    <t xml:space="preserve">GRILLE DE REPONSE TECHNIQUE ET FINANCIERE </t>
  </si>
  <si>
    <t>Titulaire :</t>
  </si>
  <si>
    <t xml:space="preserve">Tel : </t>
  </si>
  <si>
    <t>FOURNITURE D'ELECTRICITE - LA REGION OCCITANIE -  MARCHES PUBLICS DE FOURNITURES ET SERVICES 2023-2024</t>
  </si>
  <si>
    <t>ENEDIS</t>
  </si>
  <si>
    <t>Une facture par mois ?</t>
  </si>
  <si>
    <t>quels seront les interlocuteurs du client ?</t>
  </si>
  <si>
    <t>Vous acceptez les modalités de règlement?</t>
  </si>
  <si>
    <t>1.3  Périmètre</t>
  </si>
  <si>
    <t>3.1  Validité de l'offre</t>
  </si>
  <si>
    <t>3.2  Confidentialité</t>
  </si>
  <si>
    <t>Vous acceptez les clauses de condidentialité</t>
  </si>
  <si>
    <t>1.5  Durée du contrat et début de fourniture</t>
  </si>
  <si>
    <t>2.1  Structure de prix</t>
  </si>
  <si>
    <t xml:space="preserve">2.1.1  Prix incluant un approvisionnement ARENH </t>
  </si>
  <si>
    <t xml:space="preserve">Prix incluant un approvisionnement ARENH ou, le cas échéant, tout autre dispositif qui se substituera à l’Arenh </t>
  </si>
  <si>
    <t>2.3  Horo-saisonnalité </t>
  </si>
  <si>
    <t>2.4  Marché de capacité</t>
  </si>
  <si>
    <t>Modalités de couverture de notre obligation de capacité (moyenne des enchères) ?</t>
  </si>
  <si>
    <t>2.5  Certificats d’Economie d’Energie</t>
  </si>
  <si>
    <t>Le coût CEE proposé par le candidat sera fixe sur 2023 et 2024 ?</t>
  </si>
  <si>
    <t>Fourniture d'énergie électrique pour les sites du Lycée GRAGNAGUE (31)</t>
  </si>
  <si>
    <t>Madame la proviseure du lycée GRAGNAGUE</t>
  </si>
  <si>
    <r>
      <t>Mail :</t>
    </r>
    <r>
      <rPr>
        <sz val="10"/>
        <color rgb="FF002060"/>
        <rFont val="Arial"/>
        <family val="2"/>
      </rPr>
      <t xml:space="preserve"> </t>
    </r>
  </si>
  <si>
    <t>C2</t>
  </si>
  <si>
    <t>C5</t>
  </si>
  <si>
    <t>HTA-PF</t>
  </si>
  <si>
    <t>LU</t>
  </si>
  <si>
    <t>Lycée de Gragnague</t>
  </si>
  <si>
    <t xml:space="preserve">1185 route des Coteaux </t>
  </si>
  <si>
    <t>GRAGNAGUE</t>
  </si>
  <si>
    <t>Nbr C5 :</t>
  </si>
  <si>
    <t>Nbr C2 :</t>
  </si>
  <si>
    <t>Logement1 - Lycée de Gragnague</t>
  </si>
  <si>
    <t>Logement2 - Lycée de Gragnague</t>
  </si>
  <si>
    <t>Logement3 - Lycée de Gragnague</t>
  </si>
  <si>
    <t>Logement4 - Lycée de Gragnague</t>
  </si>
  <si>
    <t>Logement5 - Lycée de Gragnague</t>
  </si>
  <si>
    <t>Logement6 - Lycée de Gragnague</t>
  </si>
  <si>
    <t>Logement7 - Lycée de Gragnague</t>
  </si>
  <si>
    <t>Base</t>
  </si>
  <si>
    <t>SGE</t>
  </si>
  <si>
    <t>HC</t>
  </si>
  <si>
    <t>HP</t>
  </si>
  <si>
    <t>BASE</t>
  </si>
  <si>
    <t>C5 2024</t>
  </si>
  <si>
    <t>C5 2023</t>
  </si>
  <si>
    <t>Pointe</t>
  </si>
  <si>
    <t>C2 2023</t>
  </si>
  <si>
    <t>C2 2024</t>
  </si>
  <si>
    <t xml:space="preserve">MARCHES PUBLICS DE FOURNITURES ET SERVICES - Lycée de Gragnague </t>
  </si>
  <si>
    <t>1185 route des Coteaux 31380 GRAGNAGUE</t>
  </si>
  <si>
    <t>CAL_2022</t>
  </si>
  <si>
    <t>C5 2022</t>
  </si>
  <si>
    <t>Acceptez-vous de nous faire une offre sur les périodes demandées ?
Différentes selon le segment</t>
  </si>
  <si>
    <t>Offre définitive : durée 5 heures ?</t>
  </si>
  <si>
    <t xml:space="preserve">1092 route des Coteaux </t>
  </si>
  <si>
    <t>CU</t>
  </si>
  <si>
    <r>
      <t>Exemple de factures</t>
    </r>
    <r>
      <rPr>
        <strike/>
        <sz val="11"/>
        <rFont val="Calibri"/>
        <family val="2"/>
        <scheme val="minor"/>
      </rPr>
      <t xml:space="preserve"> </t>
    </r>
    <r>
      <rPr>
        <sz val="11"/>
        <rFont val="Calibri"/>
        <family val="2"/>
        <scheme val="minor"/>
      </rPr>
      <t>C2 et C5 annexée à la réponse ?</t>
    </r>
  </si>
  <si>
    <t>Format de la facture : confirmer que les éléments listés dans CCP sont bien présents sur la facture ; préciser manques éventuels</t>
  </si>
  <si>
    <t>2.6  Garantie du prix</t>
  </si>
  <si>
    <t>2.7  Facturation</t>
  </si>
  <si>
    <t>La facture sera réglée par virement par mandat administratif - ok?</t>
  </si>
  <si>
    <t>Chaque site sera facturé individuellement ?</t>
  </si>
  <si>
    <t>2.8  Modalités de règlement des comptes</t>
  </si>
  <si>
    <t>2.10  Garantie - Caution bancaire</t>
  </si>
  <si>
    <t>2.11  Reporting - espace client</t>
  </si>
  <si>
    <r>
      <rPr>
        <u/>
        <sz val="11"/>
        <rFont val="Calibri"/>
        <family val="2"/>
        <scheme val="minor"/>
      </rPr>
      <t>Espace client</t>
    </r>
    <r>
      <rPr>
        <sz val="11"/>
        <rFont val="Calibri"/>
        <family val="2"/>
        <scheme val="minor"/>
      </rPr>
      <t xml:space="preserve"> : préciser OK ou non pour : 
- factures pdf avec historique et accès 12 mois après fin du contrat ; 
- données techniques ; 
- login central ; 
- possibilité extraction factures;</t>
    </r>
  </si>
  <si>
    <t>2.12  Suivi opérationnel du contrat</t>
  </si>
  <si>
    <t>2.11.2  Engagement de consommation</t>
  </si>
  <si>
    <r>
      <rPr>
        <b/>
        <sz val="14"/>
        <rFont val="Calibri"/>
        <family val="2"/>
        <scheme val="minor"/>
      </rPr>
      <t>Réponse du candidat</t>
    </r>
    <r>
      <rPr>
        <sz val="10"/>
        <rFont val="Arial"/>
        <family val="2"/>
      </rPr>
      <t xml:space="preserve">
</t>
    </r>
    <r>
      <rPr>
        <i/>
        <sz val="11"/>
        <color rgb="FFFF0000"/>
        <rFont val="Calibri"/>
        <family val="2"/>
        <scheme val="minor"/>
      </rPr>
      <t>Pour chaque question, merci d'apporter une réponse précise. 
La qualité de la réponse sera prise en compte dans notre choix final.
Des éléments complémentaires pourront être précisés dans votre mémoire technique</t>
    </r>
  </si>
  <si>
    <t>Durée du marché : juin-2022 - 31/12/2024</t>
  </si>
  <si>
    <t>LA REGION OCCITANIE -  MARCHES PUBLICS DE FOURNITURES ET SERVICES 2022-2023-2024</t>
  </si>
  <si>
    <t>Envoi de la consultation par mail : 23/05/2022</t>
  </si>
  <si>
    <t>Date limite de réponse 1er tour :  07/06/2022 à 9h</t>
  </si>
  <si>
    <t>Date limite de réponse 2ème tour :  09/06/2022 à 9h</t>
  </si>
  <si>
    <t>Expiration de validité de l’offre ferme :  09/06/2022 à 17h</t>
  </si>
  <si>
    <t>Eclairage extérieur plateau sportif</t>
  </si>
  <si>
    <t>en cours de création</t>
  </si>
  <si>
    <t>BT&gt;36</t>
  </si>
  <si>
    <t>C4</t>
  </si>
  <si>
    <t>Eclairage extérieur zone gymnase</t>
  </si>
  <si>
    <t>C4 2023</t>
  </si>
  <si>
    <t>C4 2024</t>
  </si>
  <si>
    <t>C4 2022</t>
  </si>
  <si>
    <t>Nbr C4 :</t>
  </si>
  <si>
    <t>SIRET : 20009660000016</t>
  </si>
  <si>
    <t>Fourniture d'électricité pour : 1 site C2, 1 site C4 et 8 sites C5</t>
  </si>
  <si>
    <t>dès que possible</t>
  </si>
  <si>
    <t>été 2022</t>
  </si>
  <si>
    <t>LA REGION OCCITANIE -  MARCHES PUBLICS DE FOURNITURES ET SERVICES 2022-2023-2024
GRILLE DE REPONSE FINANCIERE</t>
  </si>
</sst>
</file>

<file path=xl/styles.xml><?xml version="1.0" encoding="utf-8"?>
<styleSheet xmlns="http://schemas.openxmlformats.org/spreadsheetml/2006/main">
  <numFmts count="15">
    <numFmt numFmtId="8" formatCode="#,##0.00\ &quot;€&quot;;[Red]\-#,##0.00\ &quot;€&quot;"/>
    <numFmt numFmtId="44" formatCode="_-* #,##0.00\ &quot;€&quot;_-;\-* #,##0.00\ &quot;€&quot;_-;_-* &quot;-&quot;??\ &quot;€&quot;_-;_-@_-"/>
    <numFmt numFmtId="43" formatCode="_-* #,##0.00\ _€_-;\-* #,##0.00\ _€_-;_-* &quot;-&quot;??\ _€_-;_-@_-"/>
    <numFmt numFmtId="164" formatCode="_-* #,##0.00_-;\-* #,##0.00_-;_-* &quot;-&quot;??_-;_-@_-"/>
    <numFmt numFmtId="165" formatCode="_-* #,##0.00\ [$€-40C]_-;\-* #,##0.00\ [$€-40C]_-;_-* &quot;-&quot;??\ [$€-40C]_-;_-@_-"/>
    <numFmt numFmtId="166" formatCode="_-* #,##0.000\ _€_-;\-* #,##0.000\ _€_-;_-* &quot;-&quot;??\ _€_-;_-@_-"/>
    <numFmt numFmtId="167" formatCode="_-* #,##0.0000\ _€_-;\-* #,##0.0000\ _€_-;_-* &quot;-&quot;??\ _€_-;_-@_-"/>
    <numFmt numFmtId="168" formatCode="#,##0_ ;\-#,##0\ "/>
    <numFmt numFmtId="169" formatCode="_-* #,##0\ _€_-;\-* #,##0\ _€_-;_-* &quot;-&quot;??\ _€_-;_-@_-"/>
    <numFmt numFmtId="170" formatCode="#,##0.000"/>
    <numFmt numFmtId="171" formatCode="00000"/>
    <numFmt numFmtId="172" formatCode="00000000000000"/>
    <numFmt numFmtId="173" formatCode="#,##0.00_ ;\-#,##0.00\ "/>
    <numFmt numFmtId="174" formatCode="#,##0.0_ ;\-#,##0.0\ "/>
    <numFmt numFmtId="175" formatCode="_-* #,##0.00000\ _€_-;\-* #,##0.00000\ _€_-;_-* &quot;-&quot;??\ _€_-;_-@_-"/>
  </numFmts>
  <fonts count="6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Arial"/>
      <family val="2"/>
    </font>
    <font>
      <b/>
      <sz val="16"/>
      <color theme="1"/>
      <name val="Calibri"/>
      <family val="2"/>
      <scheme val="minor"/>
    </font>
    <font>
      <b/>
      <sz val="13"/>
      <color theme="1"/>
      <name val="Calibri"/>
      <family val="2"/>
      <scheme val="minor"/>
    </font>
    <font>
      <sz val="10"/>
      <name val="Arial"/>
      <family val="2"/>
    </font>
    <font>
      <sz val="8"/>
      <color indexed="8"/>
      <name val="Tahoma"/>
      <family val="2"/>
    </font>
    <font>
      <b/>
      <i/>
      <sz val="8"/>
      <color indexed="8"/>
      <name val="Tahoma"/>
      <family val="2"/>
    </font>
    <font>
      <b/>
      <sz val="16"/>
      <color indexed="8"/>
      <name val="Tahoma"/>
      <family val="2"/>
    </font>
    <font>
      <b/>
      <sz val="8"/>
      <color indexed="8"/>
      <name val="Tahoma"/>
      <family val="2"/>
    </font>
    <font>
      <b/>
      <sz val="9"/>
      <color indexed="63"/>
      <name val="Tahoma"/>
      <family val="2"/>
    </font>
    <font>
      <u/>
      <sz val="10"/>
      <color theme="10"/>
      <name val="Arial"/>
      <family val="2"/>
    </font>
    <font>
      <b/>
      <sz val="10"/>
      <name val="Arial"/>
      <family val="2"/>
    </font>
    <font>
      <b/>
      <sz val="18"/>
      <color theme="3"/>
      <name val="Calibri Light"/>
      <family val="2"/>
      <scheme val="major"/>
    </font>
    <font>
      <sz val="11"/>
      <color rgb="FF9C6500"/>
      <name val="Calibri"/>
      <family val="2"/>
      <scheme val="minor"/>
    </font>
    <font>
      <sz val="11"/>
      <color indexed="8"/>
      <name val="Calibri"/>
      <family val="2"/>
    </font>
    <font>
      <u/>
      <sz val="11"/>
      <color theme="10"/>
      <name val="Calibri"/>
      <family val="2"/>
      <scheme val="minor"/>
    </font>
    <font>
      <b/>
      <sz val="14"/>
      <color theme="1"/>
      <name val="Calibri"/>
      <family val="2"/>
      <scheme val="minor"/>
    </font>
    <font>
      <b/>
      <sz val="14"/>
      <name val="Calibri"/>
      <family val="2"/>
    </font>
    <font>
      <sz val="11"/>
      <name val="Calibri"/>
      <family val="2"/>
      <scheme val="minor"/>
    </font>
    <font>
      <u/>
      <sz val="11"/>
      <name val="Calibri"/>
      <family val="2"/>
      <scheme val="minor"/>
    </font>
    <font>
      <b/>
      <sz val="14"/>
      <name val="Calibri"/>
      <family val="2"/>
      <scheme val="minor"/>
    </font>
    <font>
      <i/>
      <sz val="11"/>
      <color theme="1" tint="0.34998626667073579"/>
      <name val="Calibri"/>
      <family val="2"/>
      <scheme val="minor"/>
    </font>
    <font>
      <sz val="14"/>
      <color theme="1"/>
      <name val="Calibri"/>
      <family val="2"/>
      <scheme val="minor"/>
    </font>
    <font>
      <sz val="9"/>
      <color theme="1"/>
      <name val="Calibri"/>
      <family val="2"/>
      <scheme val="minor"/>
    </font>
    <font>
      <sz val="9"/>
      <name val="Calibri"/>
      <family val="2"/>
      <scheme val="minor"/>
    </font>
    <font>
      <b/>
      <sz val="9"/>
      <name val="Calibri"/>
      <family val="2"/>
      <scheme val="minor"/>
    </font>
    <font>
      <b/>
      <sz val="9"/>
      <color theme="1"/>
      <name val="Calibri"/>
      <family val="2"/>
      <scheme val="minor"/>
    </font>
    <font>
      <b/>
      <sz val="11"/>
      <color rgb="FFFF0000"/>
      <name val="Calibri"/>
      <family val="2"/>
      <scheme val="minor"/>
    </font>
    <font>
      <b/>
      <sz val="11"/>
      <name val="Calibri"/>
      <family val="2"/>
      <scheme val="minor"/>
    </font>
    <font>
      <b/>
      <sz val="15"/>
      <color theme="1"/>
      <name val="Arial"/>
      <family val="2"/>
    </font>
    <font>
      <b/>
      <sz val="11"/>
      <name val="Arial"/>
      <family val="2"/>
    </font>
    <font>
      <u/>
      <sz val="14"/>
      <color theme="1"/>
      <name val="Calibri"/>
      <family val="2"/>
      <scheme val="minor"/>
    </font>
    <font>
      <b/>
      <u/>
      <sz val="12"/>
      <color theme="10"/>
      <name val="Arial"/>
      <family val="2"/>
    </font>
    <font>
      <b/>
      <sz val="10"/>
      <color rgb="FF002060"/>
      <name val="Arial"/>
      <family val="2"/>
    </font>
    <font>
      <sz val="10"/>
      <color rgb="FF002060"/>
      <name val="Arial"/>
      <family val="2"/>
    </font>
    <font>
      <b/>
      <sz val="10"/>
      <color rgb="FFFF0000"/>
      <name val="Arial"/>
      <family val="2"/>
    </font>
    <font>
      <sz val="10"/>
      <color rgb="FFFF0000"/>
      <name val="Arial"/>
      <family val="2"/>
    </font>
    <font>
      <b/>
      <u/>
      <sz val="14"/>
      <color theme="10"/>
      <name val="Calibri"/>
      <family val="2"/>
      <scheme val="minor"/>
    </font>
    <font>
      <b/>
      <sz val="10"/>
      <color theme="1"/>
      <name val="Calibri"/>
      <family val="2"/>
      <scheme val="minor"/>
    </font>
    <font>
      <sz val="11"/>
      <color rgb="FF000000"/>
      <name val="Calibri"/>
      <family val="2"/>
    </font>
    <font>
      <sz val="8"/>
      <name val="Calibri"/>
      <family val="2"/>
      <scheme val="minor"/>
    </font>
    <font>
      <sz val="9"/>
      <color rgb="FF000000"/>
      <name val="Calibri"/>
      <family val="2"/>
    </font>
    <font>
      <strike/>
      <sz val="11"/>
      <name val="Calibri"/>
      <family val="2"/>
      <scheme val="minor"/>
    </font>
    <font>
      <sz val="11"/>
      <name val="Calibri"/>
      <family val="2"/>
    </font>
    <font>
      <i/>
      <sz val="11"/>
      <color rgb="FFFF0000"/>
      <name val="Calibri"/>
      <family val="2"/>
      <scheme val="minor"/>
    </font>
    <font>
      <b/>
      <i/>
      <sz val="12"/>
      <color rgb="FFFF0000"/>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indexed="62"/>
        <bgColor indexed="64"/>
      </patternFill>
    </fill>
    <fill>
      <patternFill patternType="solid">
        <fgColor indexed="10"/>
        <bgColor indexed="64"/>
      </patternFill>
    </fill>
    <fill>
      <patternFill patternType="solid">
        <fgColor indexed="61"/>
        <bgColor indexed="64"/>
      </patternFill>
    </fill>
    <fill>
      <patternFill patternType="solid">
        <fgColor indexed="59"/>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3999755851924192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0"/>
      </left>
      <right style="thin">
        <color indexed="60"/>
      </right>
      <top style="thin">
        <color indexed="60"/>
      </top>
      <bottom style="thin">
        <color indexed="6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s>
  <cellStyleXfs count="345">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9" fillId="0" borderId="0"/>
    <xf numFmtId="0" fontId="19" fillId="0" borderId="0"/>
    <xf numFmtId="0" fontId="20" fillId="0" borderId="0" applyNumberFormat="0" applyFill="0" applyBorder="0" applyProtection="0">
      <alignment horizontal="right"/>
    </xf>
    <xf numFmtId="17" fontId="20" fillId="0" borderId="0" applyFill="0" applyBorder="0" applyAlignment="0" applyProtection="0"/>
    <xf numFmtId="0" fontId="20" fillId="0" borderId="0" applyNumberFormat="0" applyFill="0" applyBorder="0" applyProtection="0">
      <alignment horizontal="left" wrapText="1"/>
    </xf>
    <xf numFmtId="0" fontId="21" fillId="35" borderId="0" applyNumberFormat="0" applyBorder="0" applyAlignment="0" applyProtection="0"/>
    <xf numFmtId="0" fontId="21" fillId="36" borderId="0" applyNumberFormat="0" applyBorder="0" applyAlignment="0" applyProtection="0"/>
    <xf numFmtId="8" fontId="20" fillId="0" borderId="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37" borderId="13" applyNumberFormat="0" applyProtection="0">
      <alignment horizontal="center" vertical="center" wrapText="1"/>
    </xf>
    <xf numFmtId="0" fontId="24" fillId="37" borderId="0" applyNumberFormat="0" applyProtection="0">
      <alignment horizontal="right" vertical="center" wrapText="1"/>
    </xf>
    <xf numFmtId="0" fontId="23" fillId="38" borderId="0" applyNumberFormat="0" applyBorder="0" applyProtection="0">
      <alignment horizontal="center" vertical="center"/>
    </xf>
    <xf numFmtId="0" fontId="24" fillId="37" borderId="13" applyNumberFormat="0" applyProtection="0">
      <alignment horizontal="center" vertical="center" wrapText="1"/>
    </xf>
    <xf numFmtId="0" fontId="19" fillId="0" borderId="0"/>
    <xf numFmtId="0" fontId="24" fillId="37" borderId="13" applyNumberFormat="0" applyProtection="0">
      <alignment horizontal="center" vertical="center" wrapText="1"/>
    </xf>
    <xf numFmtId="9" fontId="19" fillId="0" borderId="0" applyFont="0" applyFill="0" applyBorder="0" applyAlignment="0" applyProtection="0"/>
    <xf numFmtId="0" fontId="1" fillId="0" borderId="0"/>
    <xf numFmtId="0" fontId="19" fillId="0" borderId="0"/>
    <xf numFmtId="165" fontId="1" fillId="0" borderId="0"/>
    <xf numFmtId="165" fontId="1" fillId="0" borderId="0"/>
    <xf numFmtId="0" fontId="19" fillId="0" borderId="0"/>
    <xf numFmtId="0" fontId="24" fillId="37" borderId="13" applyNumberFormat="0" applyProtection="0">
      <alignment horizontal="center" vertical="center" wrapText="1"/>
    </xf>
    <xf numFmtId="0" fontId="1" fillId="0" borderId="0"/>
    <xf numFmtId="0" fontId="19" fillId="0" borderId="0">
      <alignment vertical="center"/>
    </xf>
    <xf numFmtId="0" fontId="1" fillId="0" borderId="0"/>
    <xf numFmtId="0" fontId="24" fillId="37" borderId="13" applyNumberFormat="0" applyProtection="0">
      <alignment horizontal="center" vertical="center" wrapText="1"/>
    </xf>
    <xf numFmtId="0" fontId="27" fillId="0" borderId="0" applyNumberFormat="0" applyFill="0" applyBorder="0" applyAlignment="0" applyProtection="0"/>
    <xf numFmtId="0" fontId="28"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164" fontId="1" fillId="0" borderId="0" applyFont="0" applyFill="0" applyBorder="0" applyAlignment="0" applyProtection="0"/>
    <xf numFmtId="44" fontId="29" fillId="0" borderId="0" applyFont="0" applyFill="0" applyBorder="0" applyAlignment="0" applyProtection="0"/>
    <xf numFmtId="164" fontId="19" fillId="0" borderId="0" applyFont="0" applyFill="0" applyBorder="0" applyAlignment="0" applyProtection="0"/>
    <xf numFmtId="0" fontId="1" fillId="0" borderId="0"/>
    <xf numFmtId="9" fontId="1" fillId="0" borderId="0" applyFont="0" applyFill="0" applyBorder="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43" fontId="19"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9" fontId="19" fillId="0" borderId="0" applyFont="0" applyFill="0" applyBorder="0" applyAlignment="0" applyProtection="0"/>
    <xf numFmtId="0" fontId="24" fillId="37" borderId="13" applyNumberFormat="0" applyProtection="0">
      <alignment horizontal="center" vertical="center" wrapText="1"/>
    </xf>
    <xf numFmtId="0" fontId="1" fillId="0" borderId="0"/>
    <xf numFmtId="0" fontId="19" fillId="0" borderId="0"/>
    <xf numFmtId="165" fontId="1" fillId="0" borderId="0"/>
    <xf numFmtId="165" fontId="1" fillId="0" borderId="0"/>
    <xf numFmtId="0" fontId="24" fillId="37" borderId="13" applyNumberFormat="0" applyProtection="0">
      <alignment horizontal="center" vertical="center" wrapText="1"/>
    </xf>
    <xf numFmtId="0" fontId="1" fillId="0" borderId="0"/>
    <xf numFmtId="0" fontId="1" fillId="0" borderId="0"/>
    <xf numFmtId="0" fontId="24" fillId="37" borderId="13" applyNumberFormat="0" applyProtection="0">
      <alignment horizontal="center" vertical="center" wrapText="1"/>
    </xf>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43" fontId="19" fillId="0" borderId="0" applyFont="0" applyFill="0" applyBorder="0" applyAlignment="0" applyProtection="0"/>
    <xf numFmtId="0" fontId="24" fillId="37" borderId="13" applyNumberFormat="0" applyProtection="0">
      <alignment horizontal="center" vertical="center" wrapText="1"/>
    </xf>
    <xf numFmtId="0" fontId="24" fillId="37" borderId="13" applyNumberFormat="0" applyProtection="0">
      <alignment horizontal="center" vertical="center" wrapText="1"/>
    </xf>
    <xf numFmtId="8" fontId="20" fillId="0" borderId="0" applyFill="0" applyBorder="0" applyAlignment="0" applyProtection="0"/>
    <xf numFmtId="0" fontId="24" fillId="37" borderId="13" applyNumberFormat="0" applyProtection="0">
      <alignment horizontal="center" vertical="center" wrapText="1"/>
    </xf>
    <xf numFmtId="0" fontId="24" fillId="37" borderId="13" applyNumberFormat="0" applyProtection="0">
      <alignment horizontal="center" vertical="center" wrapText="1"/>
    </xf>
    <xf numFmtId="0" fontId="24" fillId="37" borderId="13" applyNumberFormat="0" applyProtection="0">
      <alignment horizontal="center" vertical="center" wrapText="1"/>
    </xf>
    <xf numFmtId="0" fontId="1" fillId="0" borderId="0"/>
    <xf numFmtId="165" fontId="1" fillId="0" borderId="0"/>
    <xf numFmtId="165" fontId="1" fillId="0" borderId="0"/>
    <xf numFmtId="0" fontId="24" fillId="37" borderId="13" applyNumberFormat="0" applyProtection="0">
      <alignment horizontal="center" vertical="center" wrapText="1"/>
    </xf>
    <xf numFmtId="0" fontId="24" fillId="37" borderId="13" applyNumberFormat="0" applyProtection="0">
      <alignment horizontal="center" vertical="center" wrapText="1"/>
    </xf>
    <xf numFmtId="0" fontId="1" fillId="0" borderId="0"/>
    <xf numFmtId="0" fontId="1" fillId="0" borderId="0"/>
    <xf numFmtId="0" fontId="24" fillId="37" borderId="13" applyNumberFormat="0" applyProtection="0">
      <alignment horizontal="center" vertical="center" wrapText="1"/>
    </xf>
    <xf numFmtId="0" fontId="24" fillId="37" borderId="13" applyNumberFormat="0" applyProtection="0">
      <alignment horizontal="center" vertical="center" wrapText="1"/>
    </xf>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29" fillId="0" borderId="0" applyFont="0" applyFill="0" applyBorder="0" applyAlignment="0" applyProtection="0"/>
    <xf numFmtId="43" fontId="19"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43" fontId="19"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24" fillId="37" borderId="13" applyNumberFormat="0" applyProtection="0">
      <alignment horizontal="center" vertical="center" wrapText="1"/>
    </xf>
    <xf numFmtId="0" fontId="1" fillId="0" borderId="0"/>
    <xf numFmtId="165" fontId="1" fillId="0" borderId="0"/>
    <xf numFmtId="165" fontId="1" fillId="0" borderId="0"/>
    <xf numFmtId="0" fontId="24" fillId="37" borderId="13" applyNumberFormat="0" applyProtection="0">
      <alignment horizontal="center" vertical="center" wrapText="1"/>
    </xf>
    <xf numFmtId="0" fontId="1" fillId="0" borderId="0"/>
    <xf numFmtId="0" fontId="1" fillId="0" borderId="0"/>
    <xf numFmtId="0" fontId="24" fillId="37" borderId="13" applyNumberFormat="0" applyProtection="0">
      <alignment horizontal="center" vertical="center" wrapText="1"/>
    </xf>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43" fontId="19" fillId="0" borderId="0" applyFont="0" applyFill="0" applyBorder="0" applyAlignment="0" applyProtection="0"/>
    <xf numFmtId="44" fontId="19" fillId="0" borderId="0" applyFont="0" applyFill="0" applyBorder="0" applyAlignment="0" applyProtection="0"/>
    <xf numFmtId="0" fontId="24" fillId="37" borderId="13" applyNumberFormat="0" applyProtection="0">
      <alignment horizontal="center" vertical="center" wrapText="1"/>
    </xf>
    <xf numFmtId="0" fontId="24" fillId="37" borderId="13" applyNumberFormat="0" applyProtection="0">
      <alignment horizontal="center" vertical="center" wrapText="1"/>
    </xf>
    <xf numFmtId="0" fontId="24" fillId="37" borderId="13" applyNumberFormat="0" applyProtection="0">
      <alignment horizontal="center" vertical="center" wrapText="1"/>
    </xf>
    <xf numFmtId="44" fontId="19" fillId="0" borderId="0" applyFont="0" applyFill="0" applyBorder="0" applyAlignment="0" applyProtection="0"/>
    <xf numFmtId="9" fontId="19" fillId="0" borderId="0" applyFont="0" applyFill="0" applyBorder="0" applyAlignment="0" applyProtection="0"/>
    <xf numFmtId="0" fontId="1" fillId="0" borderId="0"/>
    <xf numFmtId="0" fontId="1" fillId="0" borderId="0"/>
    <xf numFmtId="0" fontId="1" fillId="0" borderId="0"/>
    <xf numFmtId="0" fontId="30" fillId="0" borderId="0" applyNumberFormat="0" applyFill="0" applyBorder="0" applyAlignment="0" applyProtection="0"/>
  </cellStyleXfs>
  <cellXfs count="203">
    <xf numFmtId="0" fontId="0" fillId="0" borderId="0" xfId="0"/>
    <xf numFmtId="0" fontId="17" fillId="0" borderId="11" xfId="0" applyFont="1" applyBorder="1" applyAlignment="1">
      <alignment horizontal="center" vertical="center"/>
    </xf>
    <xf numFmtId="0" fontId="18" fillId="0" borderId="11" xfId="0" applyFont="1" applyBorder="1" applyAlignment="1">
      <alignment horizontal="center" vertical="center" wrapText="1"/>
    </xf>
    <xf numFmtId="167" fontId="19" fillId="0" borderId="0" xfId="119" applyNumberFormat="1" applyFont="1" applyBorder="1" applyAlignment="1" applyProtection="1">
      <alignment horizontal="center" vertical="center"/>
    </xf>
    <xf numFmtId="43" fontId="19" fillId="0" borderId="0" xfId="119" applyFont="1" applyBorder="1" applyAlignment="1" applyProtection="1">
      <alignment horizontal="center" vertical="center"/>
    </xf>
    <xf numFmtId="0" fontId="0" fillId="0" borderId="0" xfId="0" applyAlignment="1">
      <alignment vertical="center"/>
    </xf>
    <xf numFmtId="168" fontId="26" fillId="0" borderId="11" xfId="119" applyNumberFormat="1" applyFont="1" applyFill="1" applyBorder="1" applyAlignment="1" applyProtection="1">
      <alignment vertical="center" wrapText="1"/>
    </xf>
    <xf numFmtId="0" fontId="19" fillId="0" borderId="0" xfId="35"/>
    <xf numFmtId="0" fontId="19" fillId="0" borderId="0" xfId="35" applyAlignment="1">
      <alignment wrapText="1"/>
    </xf>
    <xf numFmtId="0" fontId="19" fillId="33" borderId="11" xfId="35" applyFill="1" applyBorder="1" applyAlignment="1">
      <alignment wrapText="1"/>
    </xf>
    <xf numFmtId="0" fontId="14" fillId="33" borderId="11" xfId="35" applyFont="1" applyFill="1" applyBorder="1" applyAlignment="1">
      <alignment wrapText="1"/>
    </xf>
    <xf numFmtId="0" fontId="33" fillId="0" borderId="11" xfId="35" applyFont="1" applyBorder="1" applyAlignment="1">
      <alignment wrapText="1"/>
    </xf>
    <xf numFmtId="0" fontId="19" fillId="0" borderId="11" xfId="35" applyBorder="1" applyAlignment="1">
      <alignment vertical="top" wrapText="1"/>
    </xf>
    <xf numFmtId="166" fontId="19" fillId="40" borderId="11" xfId="119" applyNumberFormat="1" applyFont="1" applyFill="1" applyBorder="1" applyAlignment="1" applyProtection="1">
      <alignment horizontal="center" vertical="center"/>
    </xf>
    <xf numFmtId="0" fontId="17" fillId="40" borderId="11" xfId="0" applyFont="1" applyFill="1" applyBorder="1" applyAlignment="1">
      <alignment horizontal="center" vertical="center"/>
    </xf>
    <xf numFmtId="14" fontId="18" fillId="40" borderId="11" xfId="0" applyNumberFormat="1" applyFont="1" applyFill="1" applyBorder="1" applyAlignment="1">
      <alignment horizontal="center" vertical="center" wrapText="1"/>
    </xf>
    <xf numFmtId="0" fontId="18" fillId="40" borderId="11" xfId="0" applyFont="1" applyFill="1" applyBorder="1" applyAlignment="1">
      <alignment horizontal="center" vertical="center" wrapText="1"/>
    </xf>
    <xf numFmtId="0" fontId="38" fillId="0" borderId="0" xfId="0" applyFont="1"/>
    <xf numFmtId="3" fontId="38" fillId="0" borderId="0" xfId="0" applyNumberFormat="1" applyFont="1" applyAlignment="1">
      <alignment horizontal="left"/>
    </xf>
    <xf numFmtId="3" fontId="38" fillId="0" borderId="0" xfId="0" applyNumberFormat="1" applyFont="1"/>
    <xf numFmtId="14" fontId="38" fillId="0" borderId="0" xfId="0" applyNumberFormat="1" applyFont="1"/>
    <xf numFmtId="171" fontId="38" fillId="0" borderId="0" xfId="0" applyNumberFormat="1" applyFont="1"/>
    <xf numFmtId="172" fontId="38" fillId="0" borderId="0" xfId="0" applyNumberFormat="1" applyFont="1"/>
    <xf numFmtId="4" fontId="39" fillId="0" borderId="0" xfId="0" applyNumberFormat="1" applyFont="1" applyAlignment="1">
      <alignment horizontal="center"/>
    </xf>
    <xf numFmtId="3" fontId="40" fillId="0" borderId="0" xfId="0" applyNumberFormat="1" applyFont="1" applyAlignment="1">
      <alignment horizontal="left"/>
    </xf>
    <xf numFmtId="3" fontId="39" fillId="0" borderId="0" xfId="0" quotePrefix="1" applyNumberFormat="1" applyFont="1" applyAlignment="1">
      <alignment horizontal="center"/>
    </xf>
    <xf numFmtId="3" fontId="39" fillId="0" borderId="0" xfId="0" applyNumberFormat="1" applyFont="1" applyAlignment="1">
      <alignment horizontal="center"/>
    </xf>
    <xf numFmtId="170" fontId="39" fillId="0" borderId="0" xfId="0" applyNumberFormat="1" applyFont="1" applyAlignment="1">
      <alignment horizontal="center"/>
    </xf>
    <xf numFmtId="14" fontId="39" fillId="0" borderId="0" xfId="0" applyNumberFormat="1" applyFont="1" applyAlignment="1">
      <alignment horizontal="center"/>
    </xf>
    <xf numFmtId="172" fontId="39" fillId="0" borderId="0" xfId="0" applyNumberFormat="1" applyFont="1" applyAlignment="1">
      <alignment horizontal="center"/>
    </xf>
    <xf numFmtId="4" fontId="39" fillId="0" borderId="0" xfId="0" applyNumberFormat="1" applyFont="1" applyAlignment="1">
      <alignment horizontal="left"/>
    </xf>
    <xf numFmtId="171" fontId="39" fillId="0" borderId="0" xfId="0" applyNumberFormat="1" applyFont="1" applyAlignment="1">
      <alignment horizontal="center"/>
    </xf>
    <xf numFmtId="0" fontId="38" fillId="0" borderId="0" xfId="0" applyFont="1" applyAlignment="1">
      <alignment horizontal="center"/>
    </xf>
    <xf numFmtId="3" fontId="39" fillId="0" borderId="0" xfId="0" applyNumberFormat="1" applyFont="1" applyAlignment="1">
      <alignment horizontal="left"/>
    </xf>
    <xf numFmtId="3" fontId="39" fillId="0" borderId="0" xfId="0" applyNumberFormat="1" applyFont="1"/>
    <xf numFmtId="4" fontId="40" fillId="0" borderId="0" xfId="0" applyNumberFormat="1" applyFont="1"/>
    <xf numFmtId="4" fontId="39" fillId="0" borderId="0" xfId="0" quotePrefix="1" applyNumberFormat="1" applyFont="1"/>
    <xf numFmtId="3" fontId="39" fillId="0" borderId="0" xfId="0" quotePrefix="1" applyNumberFormat="1" applyFont="1"/>
    <xf numFmtId="3" fontId="40" fillId="0" borderId="0" xfId="0" applyNumberFormat="1" applyFont="1" applyAlignment="1">
      <alignment horizontal="left" vertical="center" wrapText="1"/>
    </xf>
    <xf numFmtId="3" fontId="40" fillId="0" borderId="0" xfId="0" applyNumberFormat="1" applyFont="1" applyAlignment="1">
      <alignment horizontal="center" vertical="center" wrapText="1"/>
    </xf>
    <xf numFmtId="0" fontId="40" fillId="0" borderId="0" xfId="0" applyFont="1" applyAlignment="1">
      <alignment horizontal="center" vertical="center" wrapText="1"/>
    </xf>
    <xf numFmtId="170" fontId="40" fillId="0" borderId="0" xfId="0" applyNumberFormat="1" applyFont="1" applyAlignment="1">
      <alignment horizontal="center" vertical="center" wrapText="1"/>
    </xf>
    <xf numFmtId="14" fontId="40" fillId="0" borderId="0" xfId="0" applyNumberFormat="1" applyFont="1" applyAlignment="1">
      <alignment horizontal="center" vertical="center" wrapText="1"/>
    </xf>
    <xf numFmtId="171" fontId="40" fillId="0" borderId="0" xfId="0" applyNumberFormat="1" applyFont="1" applyAlignment="1">
      <alignment horizontal="center" vertical="center" wrapText="1"/>
    </xf>
    <xf numFmtId="3" fontId="41" fillId="0" borderId="0" xfId="0" applyNumberFormat="1" applyFont="1" applyAlignment="1">
      <alignment horizontal="left"/>
    </xf>
    <xf numFmtId="0" fontId="38" fillId="0" borderId="0" xfId="0" applyFont="1" applyAlignment="1">
      <alignment horizontal="right"/>
    </xf>
    <xf numFmtId="0" fontId="19" fillId="0" borderId="11" xfId="35" applyBorder="1" applyAlignment="1">
      <alignment vertical="center" wrapText="1"/>
    </xf>
    <xf numFmtId="0" fontId="1" fillId="0" borderId="0" xfId="93"/>
    <xf numFmtId="0" fontId="42" fillId="0" borderId="0" xfId="93" applyFont="1" applyAlignment="1">
      <alignment horizontal="left" vertical="center"/>
    </xf>
    <xf numFmtId="0" fontId="14" fillId="0" borderId="11" xfId="93" applyFont="1" applyBorder="1" applyAlignment="1">
      <alignment horizontal="center" vertical="center"/>
    </xf>
    <xf numFmtId="0" fontId="14" fillId="0" borderId="11" xfId="93" applyFont="1" applyBorder="1" applyAlignment="1">
      <alignment horizontal="center" vertical="center" wrapText="1"/>
    </xf>
    <xf numFmtId="0" fontId="14" fillId="0" borderId="11" xfId="35" applyFont="1" applyBorder="1" applyAlignment="1">
      <alignment horizontal="center" vertical="center" wrapText="1"/>
    </xf>
    <xf numFmtId="173" fontId="0" fillId="0" borderId="11" xfId="335" applyNumberFormat="1" applyFont="1" applyFill="1" applyBorder="1" applyAlignment="1" applyProtection="1">
      <alignment horizontal="center" vertical="center"/>
      <protection locked="0"/>
    </xf>
    <xf numFmtId="174" fontId="0" fillId="0" borderId="11" xfId="335" applyNumberFormat="1" applyFont="1" applyFill="1" applyBorder="1" applyAlignment="1" applyProtection="1">
      <alignment horizontal="center" vertical="center"/>
      <protection locked="0"/>
    </xf>
    <xf numFmtId="9" fontId="0" fillId="0" borderId="11" xfId="340" applyFont="1" applyFill="1" applyBorder="1" applyAlignment="1" applyProtection="1">
      <alignment horizontal="center" vertical="center"/>
      <protection locked="0"/>
    </xf>
    <xf numFmtId="173" fontId="19" fillId="40" borderId="11" xfId="119" applyNumberFormat="1" applyFont="1" applyFill="1" applyBorder="1" applyAlignment="1" applyProtection="1">
      <alignment horizontal="center" vertical="center"/>
    </xf>
    <xf numFmtId="0" fontId="14" fillId="34" borderId="11" xfId="0" applyFont="1" applyFill="1" applyBorder="1" applyAlignment="1">
      <alignment horizontal="center" wrapText="1"/>
    </xf>
    <xf numFmtId="0" fontId="19" fillId="0" borderId="11" xfId="34" applyBorder="1"/>
    <xf numFmtId="0" fontId="0" fillId="0" borderId="0" xfId="0" applyAlignment="1">
      <alignment horizontal="center" vertical="center" wrapText="1"/>
    </xf>
    <xf numFmtId="1" fontId="0" fillId="0" borderId="0" xfId="0" applyNumberFormat="1" applyAlignment="1">
      <alignment horizontal="center"/>
    </xf>
    <xf numFmtId="0" fontId="44" fillId="33" borderId="10" xfId="35" applyFont="1" applyFill="1" applyBorder="1" applyAlignment="1">
      <alignment vertical="center" wrapText="1"/>
    </xf>
    <xf numFmtId="0" fontId="44" fillId="44" borderId="10" xfId="35" applyFont="1" applyFill="1" applyBorder="1" applyAlignment="1">
      <alignment vertical="center" wrapText="1"/>
    </xf>
    <xf numFmtId="0" fontId="45" fillId="44" borderId="19" xfId="35" applyFont="1" applyFill="1" applyBorder="1" applyAlignment="1">
      <alignment horizontal="center" vertical="center" wrapText="1"/>
    </xf>
    <xf numFmtId="0" fontId="19" fillId="0" borderId="10" xfId="35" applyBorder="1" applyAlignment="1">
      <alignment vertical="center" wrapText="1"/>
    </xf>
    <xf numFmtId="170" fontId="38" fillId="0" borderId="0" xfId="0" applyNumberFormat="1" applyFont="1" applyAlignment="1">
      <alignment horizontal="center"/>
    </xf>
    <xf numFmtId="0" fontId="46" fillId="0" borderId="0" xfId="0" applyFont="1"/>
    <xf numFmtId="0" fontId="31" fillId="0" borderId="0" xfId="35" applyFont="1"/>
    <xf numFmtId="0" fontId="26" fillId="0" borderId="0" xfId="35" applyFont="1" applyAlignment="1">
      <alignment horizontal="right"/>
    </xf>
    <xf numFmtId="14" fontId="26" fillId="0" borderId="0" xfId="35" applyNumberFormat="1" applyFont="1" applyAlignment="1">
      <alignment horizontal="center"/>
    </xf>
    <xf numFmtId="0" fontId="47" fillId="0" borderId="0" xfId="100" applyFont="1"/>
    <xf numFmtId="0" fontId="48" fillId="0" borderId="0" xfId="0" applyFont="1" applyFill="1" applyAlignment="1">
      <alignment vertical="center"/>
    </xf>
    <xf numFmtId="0" fontId="19" fillId="0" borderId="0" xfId="35" applyFill="1"/>
    <xf numFmtId="0" fontId="19" fillId="40" borderId="11" xfId="35" applyFill="1" applyBorder="1" applyAlignment="1">
      <alignment wrapText="1"/>
    </xf>
    <xf numFmtId="168" fontId="19" fillId="45" borderId="11" xfId="119" applyNumberFormat="1" applyFont="1" applyFill="1" applyBorder="1" applyAlignment="1" applyProtection="1">
      <alignment vertical="center" wrapText="1"/>
    </xf>
    <xf numFmtId="44" fontId="19" fillId="40" borderId="11" xfId="1" applyFont="1" applyFill="1" applyBorder="1" applyAlignment="1" applyProtection="1">
      <alignment horizontal="center" vertical="center"/>
    </xf>
    <xf numFmtId="168" fontId="26" fillId="40" borderId="11" xfId="119" applyNumberFormat="1" applyFont="1" applyFill="1" applyBorder="1" applyAlignment="1" applyProtection="1">
      <alignment vertical="center" wrapText="1"/>
    </xf>
    <xf numFmtId="0" fontId="31" fillId="0" borderId="0" xfId="35" applyFont="1" applyAlignment="1">
      <alignment horizontal="left" vertical="center"/>
    </xf>
    <xf numFmtId="0" fontId="48" fillId="0" borderId="0" xfId="0" applyFont="1" applyFill="1" applyAlignment="1">
      <alignment horizontal="left" vertical="center"/>
    </xf>
    <xf numFmtId="0" fontId="50" fillId="0" borderId="0" xfId="0" applyFont="1" applyFill="1" applyAlignment="1">
      <alignment vertical="center"/>
    </xf>
    <xf numFmtId="0" fontId="51" fillId="0" borderId="0" xfId="35" applyFont="1" applyFill="1"/>
    <xf numFmtId="0" fontId="48" fillId="43" borderId="0" xfId="0" applyFont="1" applyFill="1" applyAlignment="1">
      <alignment vertical="center"/>
    </xf>
    <xf numFmtId="0" fontId="19" fillId="43" borderId="0" xfId="35" applyFill="1"/>
    <xf numFmtId="0" fontId="26" fillId="40" borderId="11" xfId="0" applyFont="1" applyFill="1" applyBorder="1" applyAlignment="1">
      <alignment vertical="center"/>
    </xf>
    <xf numFmtId="0" fontId="26" fillId="0" borderId="0" xfId="0" applyFont="1" applyAlignment="1">
      <alignment vertical="center"/>
    </xf>
    <xf numFmtId="0" fontId="0" fillId="46" borderId="24" xfId="0" applyFill="1" applyBorder="1" applyAlignment="1">
      <alignment vertical="center"/>
    </xf>
    <xf numFmtId="0" fontId="0" fillId="46" borderId="25" xfId="0" applyFill="1" applyBorder="1" applyAlignment="1">
      <alignment vertical="center"/>
    </xf>
    <xf numFmtId="0" fontId="0" fillId="46" borderId="26" xfId="0" applyFill="1" applyBorder="1" applyAlignment="1">
      <alignment vertical="center"/>
    </xf>
    <xf numFmtId="0" fontId="0" fillId="46" borderId="23" xfId="0" applyFill="1" applyBorder="1" applyAlignment="1">
      <alignment vertical="center"/>
    </xf>
    <xf numFmtId="0" fontId="0" fillId="46" borderId="0" xfId="0" applyFill="1" applyAlignment="1">
      <alignment vertical="center"/>
    </xf>
    <xf numFmtId="0" fontId="0" fillId="46" borderId="27" xfId="0" applyFill="1" applyBorder="1" applyAlignment="1">
      <alignment vertical="center"/>
    </xf>
    <xf numFmtId="0" fontId="0" fillId="46" borderId="22" xfId="0" applyFill="1" applyBorder="1" applyAlignment="1">
      <alignment vertical="center"/>
    </xf>
    <xf numFmtId="0" fontId="0" fillId="46" borderId="20" xfId="0" applyFill="1" applyBorder="1" applyAlignment="1">
      <alignment vertical="center"/>
    </xf>
    <xf numFmtId="0" fontId="0" fillId="46" borderId="28" xfId="0" applyFill="1" applyBorder="1" applyAlignment="1">
      <alignment vertical="center"/>
    </xf>
    <xf numFmtId="0" fontId="52" fillId="0" borderId="0" xfId="344" applyFont="1"/>
    <xf numFmtId="0" fontId="19" fillId="46" borderId="18" xfId="35" applyFill="1" applyBorder="1"/>
    <xf numFmtId="0" fontId="19" fillId="46" borderId="19" xfId="35" applyFill="1" applyBorder="1"/>
    <xf numFmtId="0" fontId="19" fillId="46" borderId="12" xfId="35" applyFill="1" applyBorder="1"/>
    <xf numFmtId="0" fontId="0" fillId="46" borderId="24" xfId="0" applyFill="1" applyBorder="1"/>
    <xf numFmtId="0" fontId="0" fillId="46" borderId="25" xfId="0" applyFill="1" applyBorder="1"/>
    <xf numFmtId="0" fontId="0" fillId="46" borderId="26" xfId="0" applyFill="1" applyBorder="1"/>
    <xf numFmtId="0" fontId="0" fillId="46" borderId="23" xfId="0" applyFill="1" applyBorder="1"/>
    <xf numFmtId="0" fontId="0" fillId="46" borderId="27" xfId="0" applyFill="1" applyBorder="1"/>
    <xf numFmtId="0" fontId="0" fillId="46" borderId="22" xfId="0" applyFill="1" applyBorder="1"/>
    <xf numFmtId="0" fontId="0" fillId="46" borderId="20" xfId="0" applyFill="1" applyBorder="1"/>
    <xf numFmtId="0" fontId="0" fillId="46" borderId="28" xfId="0" applyFill="1" applyBorder="1"/>
    <xf numFmtId="0" fontId="19" fillId="40" borderId="11" xfId="35" applyFill="1" applyBorder="1" applyAlignment="1">
      <alignment vertical="center" wrapText="1"/>
    </xf>
    <xf numFmtId="167" fontId="19" fillId="40" borderId="11" xfId="119" applyNumberFormat="1" applyFont="1" applyFill="1" applyBorder="1" applyAlignment="1" applyProtection="1">
      <alignment horizontal="center" vertical="center"/>
    </xf>
    <xf numFmtId="0" fontId="14" fillId="34" borderId="11" xfId="0" applyFont="1" applyFill="1" applyBorder="1" applyAlignment="1">
      <alignment horizontal="center" vertical="center" wrapText="1"/>
    </xf>
    <xf numFmtId="1" fontId="53" fillId="41" borderId="0" xfId="0" applyNumberFormat="1" applyFont="1" applyFill="1" applyAlignment="1">
      <alignment horizontal="left"/>
    </xf>
    <xf numFmtId="4" fontId="41" fillId="0" borderId="0" xfId="0" applyNumberFormat="1" applyFont="1"/>
    <xf numFmtId="0" fontId="54" fillId="0" borderId="0" xfId="0" applyFont="1" applyAlignment="1">
      <alignment horizontal="justify" vertical="center"/>
    </xf>
    <xf numFmtId="3" fontId="41" fillId="48" borderId="0" xfId="0" applyNumberFormat="1" applyFont="1" applyFill="1" applyAlignment="1">
      <alignment horizontal="right"/>
    </xf>
    <xf numFmtId="3" fontId="41" fillId="47" borderId="0" xfId="0" applyNumberFormat="1" applyFont="1" applyFill="1" applyAlignment="1">
      <alignment horizontal="right"/>
    </xf>
    <xf numFmtId="3" fontId="41" fillId="47" borderId="0" xfId="0" applyNumberFormat="1" applyFont="1" applyFill="1" applyAlignment="1">
      <alignment horizontal="center"/>
    </xf>
    <xf numFmtId="3" fontId="41" fillId="48" borderId="0" xfId="0" applyNumberFormat="1" applyFont="1" applyFill="1" applyAlignment="1">
      <alignment horizontal="center"/>
    </xf>
    <xf numFmtId="3" fontId="41" fillId="47" borderId="0" xfId="0" applyNumberFormat="1" applyFont="1" applyFill="1"/>
    <xf numFmtId="3" fontId="41" fillId="48" borderId="0" xfId="0" applyNumberFormat="1" applyFont="1" applyFill="1"/>
    <xf numFmtId="0" fontId="0" fillId="46" borderId="0" xfId="0" applyFill="1"/>
    <xf numFmtId="165" fontId="19" fillId="0" borderId="0" xfId="0" applyNumberFormat="1" applyFont="1" applyAlignment="1">
      <alignment horizontal="center" vertical="center"/>
    </xf>
    <xf numFmtId="167" fontId="19" fillId="0" borderId="0" xfId="245" applyNumberFormat="1" applyFont="1" applyBorder="1" applyAlignment="1" applyProtection="1">
      <alignment horizontal="center" vertical="center"/>
    </xf>
    <xf numFmtId="165" fontId="26" fillId="0" borderId="11" xfId="34" applyNumberFormat="1" applyFont="1" applyBorder="1" applyAlignment="1">
      <alignment horizontal="center" vertical="center"/>
    </xf>
    <xf numFmtId="0" fontId="26" fillId="34" borderId="11" xfId="0" applyFont="1" applyFill="1" applyBorder="1" applyAlignment="1">
      <alignment horizontal="center" vertical="center" wrapText="1"/>
    </xf>
    <xf numFmtId="166" fontId="19" fillId="0" borderId="0" xfId="245" applyNumberFormat="1" applyFont="1" applyFill="1" applyBorder="1" applyAlignment="1" applyProtection="1">
      <alignment horizontal="left" vertical="center" wrapText="1"/>
    </xf>
    <xf numFmtId="175" fontId="19" fillId="40" borderId="11" xfId="119" applyNumberFormat="1" applyFont="1" applyFill="1" applyBorder="1" applyAlignment="1" applyProtection="1">
      <alignment horizontal="center" vertical="center"/>
    </xf>
    <xf numFmtId="165" fontId="19" fillId="0" borderId="11" xfId="34" applyNumberFormat="1" applyBorder="1" applyAlignment="1">
      <alignment horizontal="center" vertical="center"/>
    </xf>
    <xf numFmtId="0" fontId="19" fillId="34" borderId="11" xfId="0" applyFont="1" applyFill="1" applyBorder="1" applyAlignment="1">
      <alignment horizontal="left" vertical="center" wrapText="1"/>
    </xf>
    <xf numFmtId="0" fontId="19" fillId="34" borderId="0" xfId="0" applyFont="1" applyFill="1" applyAlignment="1">
      <alignment vertical="center" wrapText="1"/>
    </xf>
    <xf numFmtId="0" fontId="14" fillId="34" borderId="11" xfId="34" applyFont="1" applyFill="1" applyBorder="1" applyAlignment="1">
      <alignment horizontal="center" vertical="center" wrapText="1"/>
    </xf>
    <xf numFmtId="0" fontId="14" fillId="34" borderId="16" xfId="34" applyFont="1" applyFill="1" applyBorder="1" applyAlignment="1">
      <alignment horizontal="center" vertical="center" wrapText="1"/>
    </xf>
    <xf numFmtId="0" fontId="14" fillId="34" borderId="11" xfId="34" applyFont="1" applyFill="1" applyBorder="1" applyAlignment="1">
      <alignment horizontal="center" vertical="center"/>
    </xf>
    <xf numFmtId="0" fontId="16" fillId="0" borderId="11" xfId="34" applyFont="1" applyBorder="1"/>
    <xf numFmtId="0" fontId="19" fillId="0" borderId="0" xfId="34" applyAlignment="1">
      <alignment vertical="center"/>
    </xf>
    <xf numFmtId="168" fontId="26" fillId="45" borderId="11" xfId="119" applyNumberFormat="1" applyFont="1" applyFill="1" applyBorder="1" applyAlignment="1" applyProtection="1">
      <alignment vertical="center" wrapText="1"/>
    </xf>
    <xf numFmtId="0" fontId="19" fillId="34" borderId="24" xfId="0" applyFont="1" applyFill="1" applyBorder="1" applyAlignment="1">
      <alignment vertical="center" wrapText="1"/>
    </xf>
    <xf numFmtId="165" fontId="19" fillId="0" borderId="0" xfId="34" applyNumberFormat="1" applyAlignment="1">
      <alignment horizontal="center" vertical="center"/>
    </xf>
    <xf numFmtId="0" fontId="26" fillId="34" borderId="11" xfId="34" applyFont="1" applyFill="1" applyBorder="1" applyAlignment="1">
      <alignment horizontal="center" vertical="center" wrapText="1"/>
    </xf>
    <xf numFmtId="0" fontId="19" fillId="34" borderId="11" xfId="34" applyFill="1" applyBorder="1" applyAlignment="1">
      <alignment horizontal="left" vertical="center" wrapText="1"/>
    </xf>
    <xf numFmtId="0" fontId="19" fillId="34" borderId="12" xfId="34" applyFill="1" applyBorder="1" applyAlignment="1">
      <alignment horizontal="center"/>
    </xf>
    <xf numFmtId="166" fontId="19" fillId="0" borderId="11" xfId="119" applyNumberFormat="1" applyFont="1" applyFill="1" applyBorder="1" applyAlignment="1" applyProtection="1">
      <alignment horizontal="left" vertical="center" wrapText="1"/>
    </xf>
    <xf numFmtId="166" fontId="19" fillId="40" borderId="16" xfId="119" applyNumberFormat="1" applyFont="1" applyFill="1" applyBorder="1" applyAlignment="1" applyProtection="1">
      <alignment horizontal="center" vertical="center"/>
    </xf>
    <xf numFmtId="0" fontId="19" fillId="34" borderId="18" xfId="34" applyFill="1" applyBorder="1" applyAlignment="1">
      <alignment horizontal="center"/>
    </xf>
    <xf numFmtId="0" fontId="19" fillId="0" borderId="0" xfId="34"/>
    <xf numFmtId="3" fontId="39" fillId="0" borderId="0" xfId="0" applyNumberFormat="1" applyFont="1" applyFill="1" applyBorder="1" applyAlignment="1">
      <alignment horizontal="left"/>
    </xf>
    <xf numFmtId="171" fontId="39" fillId="0" borderId="0" xfId="0" applyNumberFormat="1" applyFont="1" applyFill="1" applyBorder="1" applyAlignment="1">
      <alignment horizontal="center"/>
    </xf>
    <xf numFmtId="4" fontId="39" fillId="0" borderId="0" xfId="0" applyNumberFormat="1" applyFont="1" applyFill="1" applyBorder="1" applyAlignment="1">
      <alignment horizontal="left"/>
    </xf>
    <xf numFmtId="1" fontId="56" fillId="0" borderId="0" xfId="0" applyNumberFormat="1" applyFont="1" applyFill="1" applyBorder="1" applyAlignment="1">
      <alignment horizontal="justify" vertical="center" wrapText="1"/>
    </xf>
    <xf numFmtId="14" fontId="39" fillId="0" borderId="0" xfId="0" quotePrefix="1" applyNumberFormat="1" applyFont="1" applyFill="1" applyBorder="1" applyAlignment="1">
      <alignment horizontal="center"/>
    </xf>
    <xf numFmtId="170" fontId="39" fillId="0" borderId="0" xfId="0" applyNumberFormat="1" applyFont="1" applyFill="1" applyBorder="1" applyAlignment="1">
      <alignment horizontal="center"/>
    </xf>
    <xf numFmtId="170" fontId="38" fillId="0" borderId="0" xfId="0" applyNumberFormat="1" applyFont="1" applyFill="1" applyBorder="1" applyAlignment="1">
      <alignment horizontal="center"/>
    </xf>
    <xf numFmtId="1" fontId="56" fillId="0" borderId="0" xfId="0" applyNumberFormat="1" applyFont="1" applyFill="1" applyBorder="1" applyAlignment="1">
      <alignment horizontal="left" vertical="center" wrapText="1"/>
    </xf>
    <xf numFmtId="172" fontId="39"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14" fontId="39" fillId="0" borderId="0" xfId="0" applyNumberFormat="1" applyFont="1" applyFill="1" applyBorder="1" applyAlignment="1">
      <alignment horizontal="center"/>
    </xf>
    <xf numFmtId="0" fontId="33" fillId="0" borderId="11" xfId="35" applyFont="1" applyFill="1" applyBorder="1" applyAlignment="1">
      <alignment wrapText="1"/>
    </xf>
    <xf numFmtId="0" fontId="58" fillId="0" borderId="0" xfId="0" applyFont="1" applyAlignment="1">
      <alignment horizontal="justify" vertical="center"/>
    </xf>
    <xf numFmtId="0" fontId="14" fillId="34" borderId="11" xfId="0" applyFont="1" applyFill="1" applyBorder="1" applyAlignment="1">
      <alignment horizontal="center" vertical="center" wrapText="1"/>
    </xf>
    <xf numFmtId="167" fontId="19" fillId="40" borderId="11" xfId="119" applyNumberFormat="1" applyFont="1" applyFill="1" applyBorder="1" applyAlignment="1" applyProtection="1">
      <alignment horizontal="center" vertical="center"/>
    </xf>
    <xf numFmtId="3" fontId="41" fillId="40" borderId="0" xfId="0" applyNumberFormat="1" applyFont="1" applyFill="1" applyAlignment="1">
      <alignment horizontal="center"/>
    </xf>
    <xf numFmtId="3" fontId="41" fillId="40" borderId="0" xfId="0" applyNumberFormat="1" applyFont="1" applyFill="1" applyAlignment="1">
      <alignment horizontal="right"/>
    </xf>
    <xf numFmtId="3" fontId="41" fillId="40" borderId="0" xfId="0" applyNumberFormat="1" applyFont="1" applyFill="1"/>
    <xf numFmtId="3" fontId="39" fillId="0" borderId="0" xfId="0" applyNumberFormat="1" applyFont="1" applyAlignment="1">
      <alignment horizontal="right"/>
    </xf>
    <xf numFmtId="43" fontId="19" fillId="40" borderId="11" xfId="119" applyFont="1" applyFill="1" applyBorder="1" applyAlignment="1" applyProtection="1">
      <alignment horizontal="center" vertical="center"/>
    </xf>
    <xf numFmtId="0" fontId="19" fillId="34" borderId="19" xfId="34" applyFill="1" applyBorder="1" applyAlignment="1">
      <alignment horizontal="center"/>
    </xf>
    <xf numFmtId="166" fontId="19" fillId="0" borderId="0" xfId="119" applyNumberFormat="1" applyFont="1" applyFill="1" applyBorder="1" applyAlignment="1" applyProtection="1">
      <alignment horizontal="left" vertical="center" wrapText="1"/>
    </xf>
    <xf numFmtId="14" fontId="55" fillId="0" borderId="0" xfId="0" quotePrefix="1" applyNumberFormat="1" applyFont="1" applyAlignment="1">
      <alignment horizontal="center"/>
    </xf>
    <xf numFmtId="3" fontId="41" fillId="0" borderId="0" xfId="0" applyNumberFormat="1" applyFont="1" applyAlignment="1">
      <alignment horizontal="center"/>
    </xf>
    <xf numFmtId="0" fontId="41" fillId="0" borderId="0" xfId="0" applyFont="1" applyAlignment="1">
      <alignment horizontal="center"/>
    </xf>
    <xf numFmtId="0" fontId="14" fillId="34" borderId="11" xfId="0" applyFont="1" applyFill="1" applyBorder="1" applyAlignment="1">
      <alignment horizontal="center" vertical="center" wrapText="1"/>
    </xf>
    <xf numFmtId="0" fontId="14" fillId="34" borderId="11" xfId="0" applyFont="1" applyFill="1" applyBorder="1" applyAlignment="1">
      <alignment horizontal="center" vertical="center"/>
    </xf>
    <xf numFmtId="0" fontId="19" fillId="34" borderId="18" xfId="34" applyFill="1" applyBorder="1" applyAlignment="1">
      <alignment horizontal="center" vertical="center" wrapText="1"/>
    </xf>
    <xf numFmtId="0" fontId="19" fillId="34" borderId="12" xfId="34" applyFill="1" applyBorder="1" applyAlignment="1">
      <alignment horizontal="center" vertical="center" wrapText="1"/>
    </xf>
    <xf numFmtId="43" fontId="19" fillId="34" borderId="18" xfId="119" applyFont="1" applyFill="1" applyBorder="1" applyAlignment="1" applyProtection="1">
      <alignment horizontal="center" vertical="center"/>
    </xf>
    <xf numFmtId="43" fontId="19" fillId="34" borderId="19" xfId="119" applyFont="1" applyFill="1" applyBorder="1" applyAlignment="1" applyProtection="1">
      <alignment horizontal="center" vertical="center"/>
    </xf>
    <xf numFmtId="43" fontId="19" fillId="34" borderId="12" xfId="119" applyFont="1" applyFill="1" applyBorder="1" applyAlignment="1" applyProtection="1">
      <alignment horizontal="center" vertical="center"/>
    </xf>
    <xf numFmtId="43" fontId="19" fillId="40" borderId="18" xfId="119" applyFont="1" applyFill="1" applyBorder="1" applyAlignment="1" applyProtection="1">
      <alignment horizontal="center" vertical="center"/>
    </xf>
    <xf numFmtId="43" fontId="19" fillId="40" borderId="19" xfId="119" applyFont="1" applyFill="1" applyBorder="1" applyAlignment="1" applyProtection="1">
      <alignment horizontal="center" vertical="center"/>
    </xf>
    <xf numFmtId="43" fontId="19" fillId="40" borderId="12" xfId="119" applyFont="1" applyFill="1" applyBorder="1" applyAlignment="1" applyProtection="1">
      <alignment horizontal="center" vertical="center"/>
    </xf>
    <xf numFmtId="166" fontId="19" fillId="40" borderId="11" xfId="245" applyNumberFormat="1" applyFont="1" applyFill="1" applyBorder="1" applyAlignment="1" applyProtection="1">
      <alignment horizontal="center" vertical="center"/>
    </xf>
    <xf numFmtId="169" fontId="19" fillId="40" borderId="11" xfId="245" applyNumberFormat="1" applyFont="1" applyFill="1" applyBorder="1" applyAlignment="1" applyProtection="1">
      <alignment horizontal="center" vertical="center"/>
    </xf>
    <xf numFmtId="9" fontId="19" fillId="0" borderId="11" xfId="340" applyFont="1" applyBorder="1" applyAlignment="1" applyProtection="1">
      <alignment horizontal="center" vertical="center"/>
    </xf>
    <xf numFmtId="0" fontId="60" fillId="33" borderId="29" xfId="0" applyFont="1" applyFill="1" applyBorder="1" applyAlignment="1">
      <alignment horizontal="left" vertical="center"/>
    </xf>
    <xf numFmtId="0" fontId="19" fillId="34" borderId="23" xfId="0" applyFont="1" applyFill="1" applyBorder="1" applyAlignment="1">
      <alignment horizontal="center" vertical="center" wrapText="1"/>
    </xf>
    <xf numFmtId="0" fontId="19" fillId="34" borderId="22" xfId="0" applyFont="1" applyFill="1" applyBorder="1" applyAlignment="1">
      <alignment horizontal="center" vertical="center" wrapText="1"/>
    </xf>
    <xf numFmtId="0" fontId="16" fillId="34" borderId="11" xfId="34" applyFont="1" applyFill="1" applyBorder="1" applyAlignment="1">
      <alignment horizontal="center"/>
    </xf>
    <xf numFmtId="0" fontId="18" fillId="51" borderId="20" xfId="34" applyFont="1" applyFill="1" applyBorder="1" applyAlignment="1">
      <alignment horizontal="center"/>
    </xf>
    <xf numFmtId="0" fontId="14" fillId="34" borderId="18" xfId="34" applyFont="1" applyFill="1" applyBorder="1" applyAlignment="1">
      <alignment horizontal="center" vertical="center"/>
    </xf>
    <xf numFmtId="167" fontId="19" fillId="40" borderId="11" xfId="119" applyNumberFormat="1" applyFont="1" applyFill="1" applyBorder="1" applyAlignment="1" applyProtection="1">
      <alignment horizontal="center" vertical="center"/>
    </xf>
    <xf numFmtId="0" fontId="43" fillId="0" borderId="17" xfId="93" applyFont="1" applyBorder="1" applyAlignment="1">
      <alignment horizontal="center" vertical="center"/>
    </xf>
    <xf numFmtId="0" fontId="43" fillId="0" borderId="10" xfId="93" applyFont="1" applyBorder="1" applyAlignment="1">
      <alignment horizontal="center" vertical="center"/>
    </xf>
    <xf numFmtId="0" fontId="43" fillId="0" borderId="16" xfId="93" applyFont="1" applyBorder="1" applyAlignment="1">
      <alignment horizontal="center" vertical="center"/>
    </xf>
    <xf numFmtId="0" fontId="18" fillId="50" borderId="20" xfId="34" applyFont="1" applyFill="1" applyBorder="1" applyAlignment="1">
      <alignment horizontal="center"/>
    </xf>
    <xf numFmtId="0" fontId="14" fillId="0" borderId="17" xfId="93" applyFont="1" applyBorder="1" applyAlignment="1">
      <alignment horizontal="center" vertical="center" wrapText="1"/>
    </xf>
    <xf numFmtId="0" fontId="14" fillId="0" borderId="16" xfId="93" applyFont="1" applyBorder="1" applyAlignment="1">
      <alignment horizontal="center" vertical="center" wrapText="1"/>
    </xf>
    <xf numFmtId="169" fontId="19" fillId="40" borderId="11" xfId="119" applyNumberFormat="1" applyFont="1" applyFill="1" applyBorder="1" applyAlignment="1" applyProtection="1">
      <alignment horizontal="center" vertical="center"/>
    </xf>
    <xf numFmtId="167" fontId="19" fillId="40" borderId="11" xfId="245" applyNumberFormat="1" applyFont="1" applyFill="1" applyBorder="1" applyAlignment="1" applyProtection="1">
      <alignment horizontal="center" vertical="center"/>
    </xf>
    <xf numFmtId="0" fontId="18" fillId="49" borderId="20" xfId="0" applyFont="1" applyFill="1" applyBorder="1" applyAlignment="1">
      <alignment horizontal="center"/>
    </xf>
    <xf numFmtId="0" fontId="31" fillId="41" borderId="14" xfId="0" applyFont="1" applyFill="1" applyBorder="1" applyAlignment="1">
      <alignment horizontal="center" vertical="center" wrapText="1"/>
    </xf>
    <xf numFmtId="0" fontId="31" fillId="41" borderId="15" xfId="0" applyFont="1" applyFill="1" applyBorder="1" applyAlignment="1">
      <alignment horizontal="center" vertical="center"/>
    </xf>
    <xf numFmtId="0" fontId="31" fillId="41" borderId="21" xfId="0" applyFont="1" applyFill="1" applyBorder="1" applyAlignment="1">
      <alignment horizontal="center" vertical="center"/>
    </xf>
    <xf numFmtId="0" fontId="32" fillId="39" borderId="14" xfId="34" applyFont="1" applyFill="1" applyBorder="1" applyAlignment="1">
      <alignment horizontal="center"/>
    </xf>
    <xf numFmtId="0" fontId="32" fillId="39" borderId="15" xfId="34" applyFont="1" applyFill="1" applyBorder="1" applyAlignment="1">
      <alignment horizontal="center"/>
    </xf>
    <xf numFmtId="0" fontId="19" fillId="34" borderId="24" xfId="0" applyFont="1" applyFill="1" applyBorder="1" applyAlignment="1">
      <alignment horizontal="center" vertical="center" wrapText="1"/>
    </xf>
    <xf numFmtId="0" fontId="37" fillId="42" borderId="0" xfId="35" applyFont="1" applyFill="1" applyAlignment="1">
      <alignment horizontal="center"/>
    </xf>
  </cellXfs>
  <cellStyles count="345">
    <cellStyle name="20 % - Accent1" xfId="17" builtinId="30" customBuiltin="1"/>
    <cellStyle name="20 % - Accent1 2" xfId="75"/>
    <cellStyle name="20 % - Accent1 2 2" xfId="150"/>
    <cellStyle name="20 % - Accent1 2 2 2" xfId="294"/>
    <cellStyle name="20 % - Accent1 2 3" xfId="223"/>
    <cellStyle name="20 % - Accent1 3" xfId="104"/>
    <cellStyle name="20 % - Accent1 3 2" xfId="175"/>
    <cellStyle name="20 % - Accent1 3 2 2" xfId="319"/>
    <cellStyle name="20 % - Accent1 3 3" xfId="250"/>
    <cellStyle name="20 % - Accent1 4" xfId="122"/>
    <cellStyle name="20 % - Accent1 4 2" xfId="268"/>
    <cellStyle name="20 % - Accent1 5" xfId="206"/>
    <cellStyle name="20 % - Accent2" xfId="20" builtinId="34" customBuiltin="1"/>
    <cellStyle name="20 % - Accent2 2" xfId="76"/>
    <cellStyle name="20 % - Accent2 2 2" xfId="151"/>
    <cellStyle name="20 % - Accent2 2 2 2" xfId="295"/>
    <cellStyle name="20 % - Accent2 2 3" xfId="224"/>
    <cellStyle name="20 % - Accent2 3" xfId="105"/>
    <cellStyle name="20 % - Accent2 3 2" xfId="176"/>
    <cellStyle name="20 % - Accent2 3 2 2" xfId="320"/>
    <cellStyle name="20 % - Accent2 3 3" xfId="251"/>
    <cellStyle name="20 % - Accent2 4" xfId="124"/>
    <cellStyle name="20 % - Accent2 4 2" xfId="270"/>
    <cellStyle name="20 % - Accent2 5" xfId="208"/>
    <cellStyle name="20 % - Accent3" xfId="23" builtinId="38" customBuiltin="1"/>
    <cellStyle name="20 % - Accent3 2" xfId="77"/>
    <cellStyle name="20 % - Accent3 2 2" xfId="152"/>
    <cellStyle name="20 % - Accent3 2 2 2" xfId="296"/>
    <cellStyle name="20 % - Accent3 2 3" xfId="225"/>
    <cellStyle name="20 % - Accent3 3" xfId="106"/>
    <cellStyle name="20 % - Accent3 3 2" xfId="177"/>
    <cellStyle name="20 % - Accent3 3 2 2" xfId="321"/>
    <cellStyle name="20 % - Accent3 3 3" xfId="252"/>
    <cellStyle name="20 % - Accent3 4" xfId="126"/>
    <cellStyle name="20 % - Accent3 4 2" xfId="272"/>
    <cellStyle name="20 % - Accent3 5" xfId="210"/>
    <cellStyle name="20 % - Accent4" xfId="26" builtinId="42" customBuiltin="1"/>
    <cellStyle name="20 % - Accent4 2" xfId="78"/>
    <cellStyle name="20 % - Accent4 2 2" xfId="153"/>
    <cellStyle name="20 % - Accent4 2 2 2" xfId="297"/>
    <cellStyle name="20 % - Accent4 2 3" xfId="226"/>
    <cellStyle name="20 % - Accent4 3" xfId="107"/>
    <cellStyle name="20 % - Accent4 3 2" xfId="178"/>
    <cellStyle name="20 % - Accent4 3 2 2" xfId="322"/>
    <cellStyle name="20 % - Accent4 3 3" xfId="253"/>
    <cellStyle name="20 % - Accent4 4" xfId="128"/>
    <cellStyle name="20 % - Accent4 4 2" xfId="274"/>
    <cellStyle name="20 % - Accent4 5" xfId="212"/>
    <cellStyle name="20 % - Accent5" xfId="29" builtinId="46" customBuiltin="1"/>
    <cellStyle name="20 % - Accent5 2" xfId="79"/>
    <cellStyle name="20 % - Accent5 2 2" xfId="154"/>
    <cellStyle name="20 % - Accent5 2 2 2" xfId="298"/>
    <cellStyle name="20 % - Accent5 2 3" xfId="227"/>
    <cellStyle name="20 % - Accent5 3" xfId="108"/>
    <cellStyle name="20 % - Accent5 3 2" xfId="179"/>
    <cellStyle name="20 % - Accent5 3 2 2" xfId="323"/>
    <cellStyle name="20 % - Accent5 3 3" xfId="254"/>
    <cellStyle name="20 % - Accent5 4" xfId="130"/>
    <cellStyle name="20 % - Accent5 4 2" xfId="276"/>
    <cellStyle name="20 % - Accent5 5" xfId="214"/>
    <cellStyle name="20 % - Accent6" xfId="32" builtinId="50" customBuiltin="1"/>
    <cellStyle name="20 % - Accent6 2" xfId="80"/>
    <cellStyle name="20 % - Accent6 2 2" xfId="155"/>
    <cellStyle name="20 % - Accent6 2 2 2" xfId="299"/>
    <cellStyle name="20 % - Accent6 2 3" xfId="228"/>
    <cellStyle name="20 % - Accent6 3" xfId="109"/>
    <cellStyle name="20 % - Accent6 3 2" xfId="180"/>
    <cellStyle name="20 % - Accent6 3 2 2" xfId="324"/>
    <cellStyle name="20 % - Accent6 3 3" xfId="255"/>
    <cellStyle name="20 % - Accent6 4" xfId="132"/>
    <cellStyle name="20 % - Accent6 4 2" xfId="278"/>
    <cellStyle name="20 % - Accent6 5" xfId="216"/>
    <cellStyle name="40 % - Accent1" xfId="18" builtinId="31" customBuiltin="1"/>
    <cellStyle name="40 % - Accent1 2" xfId="81"/>
    <cellStyle name="40 % - Accent1 2 2" xfId="156"/>
    <cellStyle name="40 % - Accent1 2 2 2" xfId="300"/>
    <cellStyle name="40 % - Accent1 2 3" xfId="229"/>
    <cellStyle name="40 % - Accent1 3" xfId="110"/>
    <cellStyle name="40 % - Accent1 3 2" xfId="181"/>
    <cellStyle name="40 % - Accent1 3 2 2" xfId="325"/>
    <cellStyle name="40 % - Accent1 3 3" xfId="256"/>
    <cellStyle name="40 % - Accent1 4" xfId="123"/>
    <cellStyle name="40 % - Accent1 4 2" xfId="269"/>
    <cellStyle name="40 % - Accent1 5" xfId="207"/>
    <cellStyle name="40 % - Accent2" xfId="21" builtinId="35" customBuiltin="1"/>
    <cellStyle name="40 % - Accent2 2" xfId="82"/>
    <cellStyle name="40 % - Accent2 2 2" xfId="157"/>
    <cellStyle name="40 % - Accent2 2 2 2" xfId="301"/>
    <cellStyle name="40 % - Accent2 2 3" xfId="230"/>
    <cellStyle name="40 % - Accent2 3" xfId="111"/>
    <cellStyle name="40 % - Accent2 3 2" xfId="182"/>
    <cellStyle name="40 % - Accent2 3 2 2" xfId="326"/>
    <cellStyle name="40 % - Accent2 3 3" xfId="257"/>
    <cellStyle name="40 % - Accent2 4" xfId="125"/>
    <cellStyle name="40 % - Accent2 4 2" xfId="271"/>
    <cellStyle name="40 % - Accent2 5" xfId="209"/>
    <cellStyle name="40 % - Accent3" xfId="24" builtinId="39" customBuiltin="1"/>
    <cellStyle name="40 % - Accent3 2" xfId="83"/>
    <cellStyle name="40 % - Accent3 2 2" xfId="158"/>
    <cellStyle name="40 % - Accent3 2 2 2" xfId="302"/>
    <cellStyle name="40 % - Accent3 2 3" xfId="231"/>
    <cellStyle name="40 % - Accent3 3" xfId="112"/>
    <cellStyle name="40 % - Accent3 3 2" xfId="183"/>
    <cellStyle name="40 % - Accent3 3 2 2" xfId="327"/>
    <cellStyle name="40 % - Accent3 3 3" xfId="258"/>
    <cellStyle name="40 % - Accent3 4" xfId="127"/>
    <cellStyle name="40 % - Accent3 4 2" xfId="273"/>
    <cellStyle name="40 % - Accent3 5" xfId="211"/>
    <cellStyle name="40 % - Accent4" xfId="27" builtinId="43" customBuiltin="1"/>
    <cellStyle name="40 % - Accent4 2" xfId="84"/>
    <cellStyle name="40 % - Accent4 2 2" xfId="159"/>
    <cellStyle name="40 % - Accent4 2 2 2" xfId="303"/>
    <cellStyle name="40 % - Accent4 2 3" xfId="232"/>
    <cellStyle name="40 % - Accent4 3" xfId="113"/>
    <cellStyle name="40 % - Accent4 3 2" xfId="184"/>
    <cellStyle name="40 % - Accent4 3 2 2" xfId="328"/>
    <cellStyle name="40 % - Accent4 3 3" xfId="259"/>
    <cellStyle name="40 % - Accent4 4" xfId="129"/>
    <cellStyle name="40 % - Accent4 4 2" xfId="275"/>
    <cellStyle name="40 % - Accent4 5" xfId="213"/>
    <cellStyle name="40 % - Accent5" xfId="30" builtinId="47" customBuiltin="1"/>
    <cellStyle name="40 % - Accent5 2" xfId="85"/>
    <cellStyle name="40 % - Accent5 2 2" xfId="160"/>
    <cellStyle name="40 % - Accent5 2 2 2" xfId="304"/>
    <cellStyle name="40 % - Accent5 2 3" xfId="233"/>
    <cellStyle name="40 % - Accent5 3" xfId="114"/>
    <cellStyle name="40 % - Accent5 3 2" xfId="185"/>
    <cellStyle name="40 % - Accent5 3 2 2" xfId="329"/>
    <cellStyle name="40 % - Accent5 3 3" xfId="260"/>
    <cellStyle name="40 % - Accent5 4" xfId="131"/>
    <cellStyle name="40 % - Accent5 4 2" xfId="277"/>
    <cellStyle name="40 % - Accent5 5" xfId="215"/>
    <cellStyle name="40 % - Accent6" xfId="33" builtinId="51" customBuiltin="1"/>
    <cellStyle name="40 % - Accent6 2" xfId="86"/>
    <cellStyle name="40 % - Accent6 2 2" xfId="161"/>
    <cellStyle name="40 % - Accent6 2 2 2" xfId="305"/>
    <cellStyle name="40 % - Accent6 2 3" xfId="234"/>
    <cellStyle name="40 % - Accent6 3" xfId="115"/>
    <cellStyle name="40 % - Accent6 3 2" xfId="186"/>
    <cellStyle name="40 % - Accent6 3 2 2" xfId="330"/>
    <cellStyle name="40 % - Accent6 3 3" xfId="261"/>
    <cellStyle name="40 % - Accent6 4" xfId="133"/>
    <cellStyle name="40 % - Accent6 4 2" xfId="279"/>
    <cellStyle name="40 % - Accent6 5" xfId="217"/>
    <cellStyle name="60 % - Accent1 2" xfId="64"/>
    <cellStyle name="60 % - Accent2 2" xfId="65"/>
    <cellStyle name="60 % - Accent3 2" xfId="66"/>
    <cellStyle name="60 % - Accent4 2" xfId="67"/>
    <cellStyle name="60 % - Accent5 2" xfId="68"/>
    <cellStyle name="60 % - Accent6 2" xfId="69"/>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Avertissement" xfId="13" builtinId="11" customBuiltin="1"/>
    <cellStyle name="Calcul" xfId="10" builtinId="22" customBuiltin="1"/>
    <cellStyle name="Cellule liée" xfId="11" builtinId="24" customBuiltin="1"/>
    <cellStyle name="Commentaire 2" xfId="71"/>
    <cellStyle name="Commentaire 2 2" xfId="146"/>
    <cellStyle name="Commentaire 2 2 2" xfId="290"/>
    <cellStyle name="Commentaire 2 3" xfId="219"/>
    <cellStyle name="Commentaire 3" xfId="87"/>
    <cellStyle name="Commentaire 3 2" xfId="162"/>
    <cellStyle name="Commentaire 3 2 2" xfId="306"/>
    <cellStyle name="Commentaire 3 3" xfId="235"/>
    <cellStyle name="Commentaire 4" xfId="116"/>
    <cellStyle name="Commentaire 4 2" xfId="187"/>
    <cellStyle name="Commentaire 4 2 2" xfId="331"/>
    <cellStyle name="Commentaire 4 3" xfId="262"/>
    <cellStyle name="Entrée" xfId="8" builtinId="20" customBuiltin="1"/>
    <cellStyle name="Euro" xfId="96"/>
    <cellStyle name="Euro 2" xfId="244"/>
    <cellStyle name="Insatisfaisant" xfId="7" builtinId="27" customBuiltin="1"/>
    <cellStyle name="Lien hypertexte" xfId="344" builtinId="8"/>
    <cellStyle name="Lien hypertexte 2" xfId="100"/>
    <cellStyle name="Lien hypertexte 3" xfId="101"/>
    <cellStyle name="Milliers 2" xfId="95"/>
    <cellStyle name="Milliers 2 2" xfId="170"/>
    <cellStyle name="Milliers 2 2 2" xfId="314"/>
    <cellStyle name="Milliers 2 3" xfId="243"/>
    <cellStyle name="Milliers 3" xfId="97"/>
    <cellStyle name="Milliers 3 2" xfId="245"/>
    <cellStyle name="Milliers 4" xfId="91"/>
    <cellStyle name="Milliers 4 2" xfId="166"/>
    <cellStyle name="Milliers 4 2 2" xfId="310"/>
    <cellStyle name="Milliers 4 3" xfId="239"/>
    <cellStyle name="Milliers 5" xfId="190"/>
    <cellStyle name="Milliers 5 2" xfId="334"/>
    <cellStyle name="Milliers 6" xfId="121"/>
    <cellStyle name="Milliers 6 2" xfId="267"/>
    <cellStyle name="Milliers 7" xfId="265"/>
    <cellStyle name="Milliers 8" xfId="119"/>
    <cellStyle name="Monétaire" xfId="1" builtinId="4"/>
    <cellStyle name="Monétaire 2" xfId="94"/>
    <cellStyle name="Monétaire 2 2" xfId="169"/>
    <cellStyle name="Monétaire 2 2 2" xfId="313"/>
    <cellStyle name="Monétaire 2 3" xfId="242"/>
    <cellStyle name="Monétaire 3" xfId="92"/>
    <cellStyle name="Monétaire 3 2" xfId="167"/>
    <cellStyle name="Monétaire 3 2 2" xfId="311"/>
    <cellStyle name="Monétaire 3 3" xfId="240"/>
    <cellStyle name="Monétaire 4" xfId="335"/>
    <cellStyle name="Monétaire 5" xfId="339"/>
    <cellStyle name="Neutre 2" xfId="63"/>
    <cellStyle name="Normal" xfId="0" builtinId="0"/>
    <cellStyle name="Normal 10" xfId="70"/>
    <cellStyle name="Normal 10 2" xfId="102"/>
    <cellStyle name="Normal 10 2 2" xfId="173"/>
    <cellStyle name="Normal 10 2 2 2" xfId="317"/>
    <cellStyle name="Normal 10 2 3" xfId="248"/>
    <cellStyle name="Normal 10 3" xfId="145"/>
    <cellStyle name="Normal 10 3 2" xfId="289"/>
    <cellStyle name="Normal 10 4" xfId="218"/>
    <cellStyle name="Normal 11" xfId="72"/>
    <cellStyle name="Normal 11 2" xfId="147"/>
    <cellStyle name="Normal 11 2 2" xfId="291"/>
    <cellStyle name="Normal 11 3" xfId="220"/>
    <cellStyle name="Normal 12" xfId="73"/>
    <cellStyle name="Normal 12 2" xfId="148"/>
    <cellStyle name="Normal 12 2 2" xfId="292"/>
    <cellStyle name="Normal 12 3" xfId="221"/>
    <cellStyle name="Normal 13" xfId="74"/>
    <cellStyle name="Normal 13 2" xfId="149"/>
    <cellStyle name="Normal 13 2 2" xfId="293"/>
    <cellStyle name="Normal 13 3" xfId="222"/>
    <cellStyle name="Normal 14" xfId="88"/>
    <cellStyle name="Normal 14 2" xfId="163"/>
    <cellStyle name="Normal 14 2 2" xfId="307"/>
    <cellStyle name="Normal 14 3" xfId="236"/>
    <cellStyle name="Normal 15" xfId="35"/>
    <cellStyle name="Normal 16" xfId="89"/>
    <cellStyle name="Normal 16 2" xfId="164"/>
    <cellStyle name="Normal 16 2 2" xfId="308"/>
    <cellStyle name="Normal 16 3" xfId="237"/>
    <cellStyle name="Normal 17" xfId="90"/>
    <cellStyle name="Normal 17 2" xfId="165"/>
    <cellStyle name="Normal 17 2 2" xfId="309"/>
    <cellStyle name="Normal 17 3" xfId="238"/>
    <cellStyle name="Normal 18" xfId="103"/>
    <cellStyle name="Normal 18 2" xfId="174"/>
    <cellStyle name="Normal 18 2 2" xfId="318"/>
    <cellStyle name="Normal 18 3" xfId="249"/>
    <cellStyle name="Normal 19" xfId="117"/>
    <cellStyle name="Normal 19 2" xfId="188"/>
    <cellStyle name="Normal 19 2 2" xfId="332"/>
    <cellStyle name="Normal 19 3" xfId="263"/>
    <cellStyle name="Normal 2" xfId="36"/>
    <cellStyle name="Normal 2 2" xfId="49"/>
    <cellStyle name="Normal 2 2 2" xfId="93"/>
    <cellStyle name="Normal 2 2 2 2" xfId="168"/>
    <cellStyle name="Normal 2 2 2 2 2" xfId="312"/>
    <cellStyle name="Normal 2 2 2 3" xfId="241"/>
    <cellStyle name="Normal 2 3" xfId="59"/>
    <cellStyle name="Normal 20" xfId="118"/>
    <cellStyle name="Normal 20 2" xfId="189"/>
    <cellStyle name="Normal 20 2 2" xfId="333"/>
    <cellStyle name="Normal 20 3" xfId="264"/>
    <cellStyle name="Normal 21" xfId="134"/>
    <cellStyle name="Normal 21 2" xfId="280"/>
    <cellStyle name="Normal 22" xfId="120"/>
    <cellStyle name="Normal 22 2" xfId="266"/>
    <cellStyle name="Normal 23" xfId="341"/>
    <cellStyle name="Normal 24" xfId="34"/>
    <cellStyle name="Normal 26 2" xfId="343"/>
    <cellStyle name="Normal 26 3 2 2" xfId="342"/>
    <cellStyle name="Normal 3" xfId="54"/>
    <cellStyle name="Normal 3 2" xfId="98"/>
    <cellStyle name="Normal 3 2 2" xfId="171"/>
    <cellStyle name="Normal 3 2 2 2" xfId="315"/>
    <cellStyle name="Normal 3 2 3" xfId="246"/>
    <cellStyle name="Normal 3 3" xfId="139"/>
    <cellStyle name="Normal 3 3 2" xfId="283"/>
    <cellStyle name="Normal 3 4" xfId="198"/>
    <cellStyle name="Normal 4" xfId="55"/>
    <cellStyle name="Normal 4 2" xfId="140"/>
    <cellStyle name="Normal 4 2 2" xfId="284"/>
    <cellStyle name="Normal 4 3" xfId="199"/>
    <cellStyle name="Normal 5" xfId="56"/>
    <cellStyle name="Normal 6" xfId="53"/>
    <cellStyle name="Normal 6 2" xfId="138"/>
    <cellStyle name="Normal 7" xfId="52"/>
    <cellStyle name="Normal 7 2" xfId="137"/>
    <cellStyle name="Normal 7 2 2" xfId="282"/>
    <cellStyle name="Normal 7 3" xfId="197"/>
    <cellStyle name="Normal 8" xfId="58"/>
    <cellStyle name="Normal 8 2" xfId="142"/>
    <cellStyle name="Normal 8 2 2" xfId="286"/>
    <cellStyle name="Normal 8 3" xfId="202"/>
    <cellStyle name="Normal 9" xfId="60"/>
    <cellStyle name="Normal 9 2" xfId="143"/>
    <cellStyle name="Normal 9 2 2" xfId="287"/>
    <cellStyle name="Normal 9 3" xfId="203"/>
    <cellStyle name="Pourcentage 2" xfId="51"/>
    <cellStyle name="Pourcentage 3" xfId="99"/>
    <cellStyle name="Pourcentage 3 2" xfId="172"/>
    <cellStyle name="Pourcentage 3 2 2" xfId="316"/>
    <cellStyle name="Pourcentage 3 3" xfId="247"/>
    <cellStyle name="Pourcentage 4" xfId="135"/>
    <cellStyle name="Pourcentage 5" xfId="340"/>
    <cellStyle name="Satisfaisant" xfId="6" builtinId="26" customBuiltin="1"/>
    <cellStyle name="Sortie" xfId="9" builtinId="21" customBuiltin="1"/>
    <cellStyle name="Style 21" xfId="37"/>
    <cellStyle name="Style 22" xfId="38"/>
    <cellStyle name="Style 23" xfId="39"/>
    <cellStyle name="Style 24" xfId="40"/>
    <cellStyle name="Style 25" xfId="41"/>
    <cellStyle name="Style 26" xfId="42"/>
    <cellStyle name="Style 26 2" xfId="193"/>
    <cellStyle name="Style 27" xfId="43"/>
    <cellStyle name="Style 28" xfId="44"/>
    <cellStyle name="Style 29" xfId="45"/>
    <cellStyle name="Style 29 2" xfId="50"/>
    <cellStyle name="Style 29 2 2" xfId="136"/>
    <cellStyle name="Style 29 2 2 2" xfId="281"/>
    <cellStyle name="Style 29 2 2 3" xfId="336"/>
    <cellStyle name="Style 29 2 3" xfId="196"/>
    <cellStyle name="Style 29 2 4" xfId="205"/>
    <cellStyle name="Style 29 3" xfId="48"/>
    <cellStyle name="Style 29 3 2" xfId="195"/>
    <cellStyle name="Style 29 3 3" xfId="192"/>
    <cellStyle name="Style 29 4" xfId="57"/>
    <cellStyle name="Style 29 4 2" xfId="141"/>
    <cellStyle name="Style 29 4 2 2" xfId="285"/>
    <cellStyle name="Style 29 4 2 3" xfId="337"/>
    <cellStyle name="Style 29 4 3" xfId="201"/>
    <cellStyle name="Style 29 4 4" xfId="200"/>
    <cellStyle name="Style 29 5" xfId="61"/>
    <cellStyle name="Style 29 5 2" xfId="144"/>
    <cellStyle name="Style 29 5 2 2" xfId="288"/>
    <cellStyle name="Style 29 5 2 3" xfId="338"/>
    <cellStyle name="Style 29 5 3" xfId="204"/>
    <cellStyle name="Style 29 5 4" xfId="191"/>
    <cellStyle name="Style 29 6" xfId="194"/>
    <cellStyle name="Style 30" xfId="46"/>
    <cellStyle name="Style 31" xfId="47"/>
    <cellStyle name="Texte explicatif" xfId="14" builtinId="53" customBuiltin="1"/>
    <cellStyle name="Titre 2" xfId="62"/>
    <cellStyle name="Titre 1" xfId="2" builtinId="16" customBuiltin="1"/>
    <cellStyle name="Titre 2" xfId="3" builtinId="17" customBuiltin="1"/>
    <cellStyle name="Titre 3" xfId="4" builtinId="18" customBuiltin="1"/>
    <cellStyle name="Titre 4" xfId="5" builtinId="19" customBuiltin="1"/>
    <cellStyle name="Total" xfId="15" builtinId="25" customBuiltin="1"/>
    <cellStyle name="Vérification" xfId="12" builtinId="23" customBuiltin="1"/>
  </cellStyles>
  <dxfs count="0"/>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1</xdr:col>
      <xdr:colOff>266700</xdr:colOff>
      <xdr:row>0</xdr:row>
      <xdr:rowOff>1000125</xdr:rowOff>
    </xdr:to>
    <xdr:pic>
      <xdr:nvPicPr>
        <xdr:cNvPr id="4" name="Image 3">
          <a:extLst>
            <a:ext uri="{FF2B5EF4-FFF2-40B4-BE49-F238E27FC236}">
              <a16:creationId xmlns:a16="http://schemas.microsoft.com/office/drawing/2014/main" xmlns="" id="{302A0600-CABE-99DB-023A-7D6C3407E8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6675" y="38100"/>
          <a:ext cx="962025" cy="962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218J\dossier\ICE1\ICE\LONGCHAMP\2020\ELEC\LONGCHAMP-ELEC%20Comparatif%202020%20Tou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218J\dossier\Users\Utilisateur\AppData\Local\Microsoft\Windows\INetCache\Content.Outlook\8WF6KC1W\Comparatif%201MS%20-%20offres%20&#233;lec%20SID%2020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218J\dossier\LFP\COMPARATIF%20TOUR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218J\dossier\ICE1\ICE\MATCH\AO-2022\Annexe%202%20-%20Grille%20de%20r&#233;ponse%20financi&#232;re%20&#224;%20compl&#233;ter%20offre%20ferm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218J\dossier\ICE1\ICE\LEYTON\ALTRAD\AO-2021\Analyse%20Tour1\Comparatif%20Altrad%202021-2023%20vF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S218J\dossier\ICE1\ICE\KERIA\D&#233;tail%20des%20Prix%20Site%20&#224;%20Site%20avec%20comparatif%20ancien%20contrat%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S218J\dossier\Users\J95872\AppData\Local\Microsoft\Windows\Temporary%20Internet%20Files\Content.Outlook\SY2ICNGQ\Fichiers%20optimisations%20parc%20DE\Fichiers%20calcul\Optimisation_TURPE5_ELD_avecCalcul.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HYDRO ACTUEL"/>
      <sheetName val="HYDRO"/>
      <sheetName val="PE"/>
      <sheetName val="EDF"/>
      <sheetName val="ENGIE"/>
      <sheetName val="COMPARATIF"/>
      <sheetName val="BPU-Hydro-2021"/>
      <sheetName val="BPU-Hydro-2022"/>
      <sheetName val="BPU-PE-2021"/>
      <sheetName val="BPU-PE-2022"/>
      <sheetName val="BPU-EDF-2021"/>
      <sheetName val="BPU-EDF-2022"/>
      <sheetName val="PBU-ENGIE 2021"/>
      <sheetName val="PBU-ENGIE 2022"/>
      <sheetName val="Feuil2"/>
    </sheetNames>
    <sheetDataSet>
      <sheetData sheetId="0"/>
      <sheetData sheetId="1"/>
      <sheetData sheetId="2"/>
      <sheetData sheetId="3"/>
      <sheetData sheetId="4"/>
      <sheetData sheetId="5"/>
      <sheetData sheetId="6">
        <row r="27">
          <cell r="B27">
            <v>0.35</v>
          </cell>
        </row>
        <row r="28">
          <cell r="B28">
            <v>48.78</v>
          </cell>
          <cell r="C28">
            <v>47.95</v>
          </cell>
        </row>
        <row r="29">
          <cell r="B29">
            <v>35</v>
          </cell>
          <cell r="C29">
            <v>30</v>
          </cell>
        </row>
      </sheetData>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ypothèses"/>
      <sheetName val="Synthèse"/>
      <sheetName val="Critères"/>
      <sheetName val="EL-prix ARENH"/>
      <sheetName val="ENERGEM-prix ARENH"/>
      <sheetName val="Energem ecrt"/>
      <sheetName val="Engie lot1-prix ARENH"/>
      <sheetName val="Engie Lot2-prix ARENH"/>
      <sheetName val="Engie ecrt"/>
      <sheetName val="Hydro-prix ARENH"/>
      <sheetName val="Hydro-ecrt"/>
      <sheetName val="parametres"/>
      <sheetName val="Total-prix ARENH"/>
      <sheetName val="Total-ec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K11">
            <v>0</v>
          </cell>
        </row>
        <row r="12">
          <cell r="K12">
            <v>42</v>
          </cell>
        </row>
      </sheetData>
      <sheetData sheetId="10" refreshError="1"/>
      <sheetData sheetId="11">
        <row r="3">
          <cell r="B3">
            <v>51.45</v>
          </cell>
        </row>
        <row r="4">
          <cell r="B4">
            <v>63.95</v>
          </cell>
        </row>
      </sheetData>
      <sheetData sheetId="12" refreshError="1"/>
      <sheetData sheetId="1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uil1"/>
      <sheetName val="COMPARATIF"/>
      <sheetName val="COMPARATIF après écret"/>
      <sheetName val="RT"/>
      <sheetName val="ALPIQ-2021"/>
      <sheetName val="ALPIQ-2022"/>
      <sheetName val="EDF-2021"/>
      <sheetName val="EDF-2022"/>
      <sheetName val="Energem-2021"/>
      <sheetName val="Energem-2022"/>
      <sheetName val="Engie-2021"/>
      <sheetName val="Engie-2022"/>
      <sheetName val="Hydro-2021"/>
      <sheetName val="Hydro-2022"/>
      <sheetName val="IB-2021"/>
      <sheetName val="IB-2022"/>
      <sheetName val="PE-2021"/>
      <sheetName val="PE-202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2">
          <cell r="B32">
            <v>42</v>
          </cell>
        </row>
        <row r="36">
          <cell r="B36">
            <v>0.45</v>
          </cell>
        </row>
        <row r="37">
          <cell r="B37">
            <v>42.5</v>
          </cell>
        </row>
        <row r="38">
          <cell r="B38">
            <v>0</v>
          </cell>
        </row>
      </sheetData>
      <sheetData sheetId="13">
        <row r="32">
          <cell r="B32">
            <v>42</v>
          </cell>
        </row>
        <row r="36">
          <cell r="B36">
            <v>0.45</v>
          </cell>
        </row>
        <row r="37">
          <cell r="B37">
            <v>45</v>
          </cell>
        </row>
        <row r="38">
          <cell r="B38">
            <v>0</v>
          </cell>
        </row>
      </sheetData>
      <sheetData sheetId="14"/>
      <sheetData sheetId="15"/>
      <sheetData sheetId="16"/>
      <sheetData sheetId="1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ccueil"/>
      <sheetName val="Réponses Techniques"/>
      <sheetName val="Liste des sites"/>
      <sheetName val="Grille Prix "/>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ètre"/>
      <sheetName val="Réponse technique"/>
      <sheetName val="RECAP"/>
      <sheetName val="COMPARATIF-PF"/>
      <sheetName val="HYDRO-PF"/>
      <sheetName val="ALTERNA-PF"/>
      <sheetName val="ENGIE-PF"/>
      <sheetName val="EDF-PF"/>
      <sheetName val="E-Pango-P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F7">
            <v>39.095399999999998</v>
          </cell>
        </row>
        <row r="8">
          <cell r="F8">
            <v>35</v>
          </cell>
        </row>
        <row r="9">
          <cell r="F9">
            <v>40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chier Client"/>
      <sheetName val="TURPE_Site_a_Site"/>
      <sheetName val="Taxes_Site_a_Site"/>
      <sheetName val="Paramètres"/>
    </sheetNames>
    <sheetDataSet>
      <sheetData sheetId="0"/>
      <sheetData sheetId="1"/>
      <sheetData sheetId="2"/>
      <sheetData sheetId="3">
        <row r="57">
          <cell r="B57">
            <v>41.8</v>
          </cell>
          <cell r="C57">
            <v>28.1</v>
          </cell>
          <cell r="D57">
            <v>18.899999999999999</v>
          </cell>
          <cell r="E57">
            <v>17.399999999999999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role"/>
      <sheetName val="Stats"/>
      <sheetName val="M021_Contrats"/>
      <sheetName val="HTA"/>
      <sheetName val="BT"/>
      <sheetName val="redressement"/>
      <sheetName val="Jaune"/>
      <sheetName val="Orange"/>
      <sheetName val="TC"/>
      <sheetName val="TD"/>
      <sheetName val="Paramètres"/>
      <sheetName val="Légende"/>
      <sheetName val="Lexique"/>
    </sheetNames>
    <sheetDataSet>
      <sheetData sheetId="0" refreshError="1"/>
      <sheetData sheetId="1" refreshError="1"/>
      <sheetData sheetId="2" refreshError="1"/>
      <sheetData sheetId="3">
        <row r="1">
          <cell r="F1">
            <v>94</v>
          </cell>
        </row>
      </sheetData>
      <sheetData sheetId="4">
        <row r="1">
          <cell r="F1">
            <v>165</v>
          </cell>
        </row>
      </sheetData>
      <sheetData sheetId="5" refreshError="1"/>
      <sheetData sheetId="6" refreshError="1"/>
      <sheetData sheetId="7" refreshError="1"/>
      <sheetData sheetId="8">
        <row r="2">
          <cell r="H2" t="str">
            <v>Tarif consommations prof. puissance &lt;= 36kVA (en MWh)</v>
          </cell>
          <cell r="I2" t="str">
            <v>Tarif consommations prof. puissance &gt; 36kVA et &lt;= 250kVA(en MWh)</v>
          </cell>
        </row>
      </sheetData>
      <sheetData sheetId="9">
        <row r="2">
          <cell r="D2" t="str">
            <v>Tarif consommations prof. puissance &lt;= 36kVA (en MWh)</v>
          </cell>
          <cell r="E2" t="str">
            <v>Tarif consommations prof. puissance &gt; 36kVA et &lt;= 250kVA(en MWh)</v>
          </cell>
        </row>
      </sheetData>
      <sheetData sheetId="10"/>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selection activeCell="A17" sqref="A17"/>
    </sheetView>
  </sheetViews>
  <sheetFormatPr baseColWidth="10" defaultColWidth="11.42578125" defaultRowHeight="12.75"/>
  <cols>
    <col min="1" max="16384" width="11.42578125" style="7"/>
  </cols>
  <sheetData>
    <row r="1" spans="1:6" ht="81" customHeight="1">
      <c r="A1" s="76"/>
      <c r="E1" s="67"/>
      <c r="F1" s="68"/>
    </row>
    <row r="2" spans="1:6" ht="18.75">
      <c r="A2" s="66" t="s">
        <v>141</v>
      </c>
    </row>
    <row r="3" spans="1:6" ht="18.75">
      <c r="A3" s="66" t="s">
        <v>91</v>
      </c>
    </row>
    <row r="4" spans="1:6">
      <c r="A4" s="80" t="s">
        <v>162</v>
      </c>
      <c r="B4" s="81"/>
      <c r="C4" s="81"/>
      <c r="D4" s="81"/>
      <c r="E4" s="81"/>
    </row>
    <row r="5" spans="1:6" s="71" customFormat="1">
      <c r="A5" s="77" t="s">
        <v>164</v>
      </c>
    </row>
    <row r="6" spans="1:6" s="71" customFormat="1">
      <c r="A6" s="77" t="s">
        <v>165</v>
      </c>
    </row>
    <row r="7" spans="1:6" s="71" customFormat="1">
      <c r="A7" s="77" t="s">
        <v>166</v>
      </c>
    </row>
    <row r="8" spans="1:6" s="71" customFormat="1">
      <c r="A8" s="77" t="s">
        <v>167</v>
      </c>
    </row>
    <row r="9" spans="1:6" s="71" customFormat="1">
      <c r="A9" s="77"/>
    </row>
    <row r="10" spans="1:6" s="71" customFormat="1">
      <c r="A10" s="70" t="s">
        <v>92</v>
      </c>
      <c r="B10" s="77" t="s">
        <v>113</v>
      </c>
    </row>
    <row r="11" spans="1:6" s="71" customFormat="1">
      <c r="A11" s="70" t="s">
        <v>142</v>
      </c>
    </row>
    <row r="12" spans="1:6" s="71" customFormat="1">
      <c r="A12" s="70" t="s">
        <v>177</v>
      </c>
    </row>
    <row r="13" spans="1:6" s="71" customFormat="1">
      <c r="A13" s="70" t="s">
        <v>93</v>
      </c>
    </row>
    <row r="14" spans="1:6" s="71" customFormat="1">
      <c r="A14" s="70" t="s">
        <v>114</v>
      </c>
    </row>
    <row r="15" spans="1:6" s="71" customFormat="1">
      <c r="A15" s="70"/>
    </row>
    <row r="16" spans="1:6" s="71" customFormat="1">
      <c r="A16" s="70" t="s">
        <v>112</v>
      </c>
    </row>
    <row r="17" spans="1:10" s="71" customFormat="1">
      <c r="A17" s="70" t="s">
        <v>178</v>
      </c>
    </row>
    <row r="18" spans="1:10" s="71" customFormat="1">
      <c r="A18" s="70"/>
    </row>
    <row r="19" spans="1:10" s="71" customFormat="1">
      <c r="A19" s="78" t="s">
        <v>84</v>
      </c>
      <c r="B19" s="79"/>
      <c r="C19" s="79"/>
      <c r="D19" s="79"/>
      <c r="E19" s="79"/>
      <c r="F19" s="79"/>
      <c r="G19" s="79"/>
      <c r="H19" s="79"/>
      <c r="I19" s="79"/>
      <c r="J19" s="82" t="s">
        <v>85</v>
      </c>
    </row>
    <row r="20" spans="1:10" s="71" customFormat="1">
      <c r="A20" s="70"/>
    </row>
    <row r="21" spans="1:10" s="71" customFormat="1">
      <c r="A21" s="70"/>
    </row>
    <row r="22" spans="1:10" ht="18.75">
      <c r="A22" s="93" t="s">
        <v>83</v>
      </c>
    </row>
    <row r="23" spans="1:10" ht="18.75">
      <c r="A23" s="93" t="s">
        <v>87</v>
      </c>
    </row>
    <row r="24" spans="1:10" ht="18.75">
      <c r="A24" s="93" t="s">
        <v>86</v>
      </c>
    </row>
    <row r="26" spans="1:10" ht="15.75">
      <c r="A26" s="69"/>
    </row>
    <row r="30" spans="1:10" ht="15">
      <c r="A30" s="83" t="s">
        <v>88</v>
      </c>
      <c r="B30" s="5"/>
      <c r="C30" s="5"/>
      <c r="D30" s="5"/>
      <c r="E30" s="5"/>
      <c r="F30" s="83" t="s">
        <v>89</v>
      </c>
      <c r="G30" s="5"/>
      <c r="H30" s="5"/>
      <c r="I30" s="5"/>
    </row>
    <row r="31" spans="1:10" ht="15">
      <c r="A31" s="84"/>
      <c r="B31" s="85"/>
      <c r="C31" s="85"/>
      <c r="D31" s="86"/>
      <c r="E31" s="5"/>
      <c r="F31" s="84"/>
      <c r="G31" s="85"/>
      <c r="H31" s="85"/>
      <c r="I31" s="86"/>
    </row>
    <row r="32" spans="1:10" ht="15">
      <c r="A32" s="87"/>
      <c r="B32" s="88"/>
      <c r="C32" s="88"/>
      <c r="D32" s="89"/>
      <c r="E32" s="5"/>
      <c r="F32" s="87"/>
      <c r="G32" s="88"/>
      <c r="H32" s="88"/>
      <c r="I32" s="89"/>
    </row>
    <row r="33" spans="1:9" ht="15">
      <c r="A33" s="87"/>
      <c r="B33" s="88"/>
      <c r="C33" s="88"/>
      <c r="D33" s="89"/>
      <c r="E33" s="5"/>
      <c r="F33" s="87"/>
      <c r="G33" s="88"/>
      <c r="H33" s="88"/>
      <c r="I33" s="89"/>
    </row>
    <row r="34" spans="1:9" ht="15">
      <c r="A34" s="87"/>
      <c r="B34" s="88"/>
      <c r="C34" s="88"/>
      <c r="D34" s="89"/>
      <c r="E34" s="5"/>
      <c r="F34" s="87"/>
      <c r="G34" s="88"/>
      <c r="H34" s="88"/>
      <c r="I34" s="89"/>
    </row>
    <row r="35" spans="1:9" ht="15">
      <c r="A35" s="87"/>
      <c r="B35" s="88"/>
      <c r="C35" s="88"/>
      <c r="D35" s="89"/>
      <c r="E35" s="5"/>
      <c r="F35" s="87"/>
      <c r="G35" s="88"/>
      <c r="H35" s="88"/>
      <c r="I35" s="89"/>
    </row>
    <row r="36" spans="1:9" ht="15">
      <c r="A36" s="87"/>
      <c r="B36" s="88"/>
      <c r="C36" s="88"/>
      <c r="D36" s="89"/>
      <c r="E36" s="5"/>
      <c r="F36" s="87"/>
      <c r="G36" s="88"/>
      <c r="H36" s="88"/>
      <c r="I36" s="89"/>
    </row>
    <row r="37" spans="1:9" ht="15">
      <c r="A37" s="87"/>
      <c r="B37" s="88"/>
      <c r="C37" s="88"/>
      <c r="D37" s="89"/>
      <c r="E37" s="5"/>
      <c r="F37" s="87"/>
      <c r="G37" s="88"/>
      <c r="H37" s="88"/>
      <c r="I37" s="89"/>
    </row>
    <row r="38" spans="1:9" ht="15">
      <c r="A38" s="87"/>
      <c r="B38" s="88"/>
      <c r="C38" s="88"/>
      <c r="D38" s="89"/>
      <c r="E38" s="5"/>
      <c r="F38" s="87"/>
      <c r="G38" s="88"/>
      <c r="H38" s="88"/>
      <c r="I38" s="89"/>
    </row>
    <row r="39" spans="1:9" ht="15">
      <c r="A39" s="90"/>
      <c r="B39" s="91"/>
      <c r="C39" s="91"/>
      <c r="D39" s="92"/>
      <c r="E39" s="5"/>
      <c r="F39" s="90"/>
      <c r="G39" s="91"/>
      <c r="H39" s="91"/>
      <c r="I39" s="92"/>
    </row>
  </sheetData>
  <dataValidations count="1">
    <dataValidation type="list" allowBlank="1" showInputMessage="1" showErrorMessage="1" sqref="J19">
      <formula1>"OUI , NON , ……………………."</formula1>
    </dataValidation>
  </dataValidations>
  <hyperlinks>
    <hyperlink ref="A22" location="'Réponse technique'!A1" display="Réponses Techniques"/>
    <hyperlink ref="A23" location="BPU!A1" display="Grille Prix"/>
    <hyperlink ref="A24" location="'Fichier Client'!A1" display="Liste des sites"/>
  </hyperlinks>
  <pageMargins left="0.7" right="0.7" top="0.75" bottom="0.75" header="0.3" footer="0.3"/>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AA171"/>
  <sheetViews>
    <sheetView workbookViewId="0">
      <pane ySplit="6" topLeftCell="A7" activePane="bottomLeft" state="frozen"/>
      <selection pane="bottomLeft" activeCell="E20" sqref="E20"/>
    </sheetView>
  </sheetViews>
  <sheetFormatPr baseColWidth="10" defaultColWidth="11.42578125" defaultRowHeight="12" outlineLevelCol="1"/>
  <cols>
    <col min="1" max="1" width="32" style="17" bestFit="1" customWidth="1"/>
    <col min="2" max="2" width="15.85546875" style="17" customWidth="1" outlineLevel="1"/>
    <col min="3" max="3" width="20.7109375" style="17" customWidth="1" outlineLevel="1"/>
    <col min="4" max="4" width="9.140625" style="21" customWidth="1"/>
    <col min="5" max="5" width="12.42578125" style="17" customWidth="1"/>
    <col min="6" max="6" width="6.42578125" style="17" customWidth="1"/>
    <col min="7" max="7" width="17" style="17" bestFit="1" customWidth="1"/>
    <col min="8" max="8" width="10.5703125" style="20" customWidth="1"/>
    <col min="9" max="9" width="6.28515625" style="64" customWidth="1"/>
    <col min="10" max="10" width="8.140625" style="17" bestFit="1" customWidth="1"/>
    <col min="11" max="11" width="6.28515625" style="17" bestFit="1" customWidth="1"/>
    <col min="12" max="12" width="6.140625" style="17" customWidth="1"/>
    <col min="13" max="17" width="6.140625" style="17" customWidth="1" outlineLevel="1"/>
    <col min="18" max="22" width="6.42578125" style="17" customWidth="1" outlineLevel="1"/>
    <col min="23" max="23" width="8.5703125" style="19" customWidth="1"/>
    <col min="24" max="24" width="8.5703125" style="18" customWidth="1"/>
    <col min="25" max="16384" width="11.42578125" style="17"/>
  </cols>
  <sheetData>
    <row r="1" spans="1:27" ht="18.75">
      <c r="A1" s="65" t="s">
        <v>94</v>
      </c>
    </row>
    <row r="2" spans="1:27" ht="12.75">
      <c r="A2" s="45" t="s">
        <v>123</v>
      </c>
      <c r="B2" s="108">
        <f>COUNTA(L7)</f>
        <v>1</v>
      </c>
      <c r="L2" s="112" t="s">
        <v>115</v>
      </c>
      <c r="R2" s="109">
        <f>+R7</f>
        <v>25.6</v>
      </c>
      <c r="S2" s="109">
        <f t="shared" ref="S2:V2" si="0">+S7</f>
        <v>125.5</v>
      </c>
      <c r="T2" s="109">
        <f t="shared" si="0"/>
        <v>78.599999999999994</v>
      </c>
      <c r="U2" s="109">
        <f t="shared" si="0"/>
        <v>54.5</v>
      </c>
      <c r="V2" s="109">
        <f t="shared" si="0"/>
        <v>45.8</v>
      </c>
      <c r="W2" s="115">
        <f>SUM(W7)</f>
        <v>330</v>
      </c>
      <c r="X2" s="34"/>
    </row>
    <row r="3" spans="1:27" ht="12.75">
      <c r="A3" s="45" t="s">
        <v>176</v>
      </c>
      <c r="B3" s="108">
        <v>1</v>
      </c>
      <c r="L3" s="158" t="s">
        <v>171</v>
      </c>
      <c r="R3" s="109"/>
      <c r="S3" s="109">
        <f>+S8</f>
        <v>14</v>
      </c>
      <c r="T3" s="109">
        <f>+T8</f>
        <v>6</v>
      </c>
      <c r="U3" s="109">
        <f>+U8</f>
        <v>14</v>
      </c>
      <c r="V3" s="109">
        <f>+V8</f>
        <v>6</v>
      </c>
      <c r="W3" s="159">
        <f>+W8</f>
        <v>40</v>
      </c>
      <c r="X3" s="34"/>
    </row>
    <row r="4" spans="1:27" ht="12.75">
      <c r="A4" s="45" t="s">
        <v>122</v>
      </c>
      <c r="B4" s="108">
        <f>COUNTA(L9:L16)</f>
        <v>8</v>
      </c>
      <c r="L4" s="111" t="s">
        <v>116</v>
      </c>
      <c r="R4" s="109">
        <f>SUM(R9:R16)</f>
        <v>110</v>
      </c>
      <c r="S4" s="109"/>
      <c r="T4" s="109"/>
      <c r="U4" s="109"/>
      <c r="V4" s="109"/>
      <c r="W4" s="116">
        <f>SUM(W9:W16)</f>
        <v>110</v>
      </c>
      <c r="X4" s="34"/>
    </row>
    <row r="5" spans="1:27">
      <c r="M5" s="166" t="s">
        <v>82</v>
      </c>
      <c r="N5" s="166"/>
      <c r="O5" s="166"/>
      <c r="P5" s="166"/>
      <c r="Q5" s="166"/>
      <c r="R5" s="165" t="s">
        <v>81</v>
      </c>
      <c r="S5" s="165"/>
      <c r="T5" s="165"/>
      <c r="U5" s="165"/>
      <c r="V5" s="165"/>
      <c r="W5" s="165"/>
      <c r="X5" s="44"/>
    </row>
    <row r="6" spans="1:27" s="32" customFormat="1" ht="24">
      <c r="A6" s="40" t="s">
        <v>59</v>
      </c>
      <c r="B6" s="40" t="s">
        <v>58</v>
      </c>
      <c r="C6" s="40" t="s">
        <v>57</v>
      </c>
      <c r="D6" s="43" t="s">
        <v>56</v>
      </c>
      <c r="E6" s="40" t="s">
        <v>55</v>
      </c>
      <c r="F6" s="40" t="s">
        <v>53</v>
      </c>
      <c r="G6" s="40" t="s">
        <v>52</v>
      </c>
      <c r="H6" s="42" t="s">
        <v>51</v>
      </c>
      <c r="I6" s="41" t="s">
        <v>50</v>
      </c>
      <c r="J6" s="40" t="s">
        <v>49</v>
      </c>
      <c r="K6" s="40" t="s">
        <v>48</v>
      </c>
      <c r="L6" s="40" t="s">
        <v>47</v>
      </c>
      <c r="M6" s="40" t="s">
        <v>78</v>
      </c>
      <c r="N6" s="40" t="s">
        <v>79</v>
      </c>
      <c r="O6" s="40" t="s">
        <v>80</v>
      </c>
      <c r="P6" s="40" t="s">
        <v>46</v>
      </c>
      <c r="Q6" s="40" t="s">
        <v>45</v>
      </c>
      <c r="R6" s="40" t="s">
        <v>78</v>
      </c>
      <c r="S6" s="40" t="s">
        <v>79</v>
      </c>
      <c r="T6" s="40" t="s">
        <v>80</v>
      </c>
      <c r="U6" s="40" t="s">
        <v>46</v>
      </c>
      <c r="V6" s="40" t="s">
        <v>45</v>
      </c>
      <c r="W6" s="39" t="s">
        <v>44</v>
      </c>
      <c r="X6" s="38"/>
    </row>
    <row r="7" spans="1:27">
      <c r="A7" s="142" t="s">
        <v>119</v>
      </c>
      <c r="B7" s="142">
        <v>20009660000016</v>
      </c>
      <c r="C7" s="142" t="s">
        <v>120</v>
      </c>
      <c r="D7" s="143">
        <v>31380</v>
      </c>
      <c r="E7" s="144" t="s">
        <v>121</v>
      </c>
      <c r="F7" s="144" t="s">
        <v>95</v>
      </c>
      <c r="G7" s="145">
        <v>50090538434053</v>
      </c>
      <c r="H7" s="146">
        <v>44933</v>
      </c>
      <c r="I7" s="147">
        <v>0</v>
      </c>
      <c r="J7" s="26" t="s">
        <v>117</v>
      </c>
      <c r="K7" s="26" t="s">
        <v>118</v>
      </c>
      <c r="L7" s="113" t="s">
        <v>115</v>
      </c>
      <c r="M7" s="37">
        <v>300</v>
      </c>
      <c r="N7" s="37">
        <v>300</v>
      </c>
      <c r="O7" s="37">
        <v>300</v>
      </c>
      <c r="P7" s="37">
        <v>300</v>
      </c>
      <c r="Q7" s="37">
        <v>300</v>
      </c>
      <c r="R7" s="36">
        <v>25.6</v>
      </c>
      <c r="S7" s="36">
        <v>125.5</v>
      </c>
      <c r="T7" s="36">
        <v>78.599999999999994</v>
      </c>
      <c r="U7" s="36">
        <v>54.5</v>
      </c>
      <c r="V7" s="36">
        <v>45.8</v>
      </c>
      <c r="W7" s="35">
        <f t="shared" ref="W7:W16" si="1">SUM(R7:V7)</f>
        <v>330</v>
      </c>
      <c r="X7" s="24"/>
    </row>
    <row r="8" spans="1:27">
      <c r="A8" s="142" t="s">
        <v>168</v>
      </c>
      <c r="B8" s="142">
        <v>20009660000016</v>
      </c>
      <c r="C8" s="142" t="s">
        <v>120</v>
      </c>
      <c r="D8" s="143">
        <v>31380</v>
      </c>
      <c r="E8" s="144" t="s">
        <v>121</v>
      </c>
      <c r="F8" s="144" t="s">
        <v>95</v>
      </c>
      <c r="G8" s="150" t="s">
        <v>169</v>
      </c>
      <c r="H8" s="146" t="s">
        <v>180</v>
      </c>
      <c r="I8" s="147"/>
      <c r="J8" s="26" t="s">
        <v>170</v>
      </c>
      <c r="K8" s="26" t="s">
        <v>148</v>
      </c>
      <c r="L8" s="157" t="s">
        <v>171</v>
      </c>
      <c r="M8" s="37"/>
      <c r="N8" s="37">
        <v>48</v>
      </c>
      <c r="O8" s="37">
        <v>48</v>
      </c>
      <c r="P8" s="37">
        <v>48</v>
      </c>
      <c r="Q8" s="37">
        <v>48</v>
      </c>
      <c r="R8" s="36"/>
      <c r="S8" s="36">
        <v>14</v>
      </c>
      <c r="T8" s="36">
        <v>6</v>
      </c>
      <c r="U8" s="36">
        <v>14</v>
      </c>
      <c r="V8" s="36">
        <v>6</v>
      </c>
      <c r="W8" s="35">
        <f>SUM(R8:V8)</f>
        <v>40</v>
      </c>
      <c r="X8" s="24"/>
    </row>
    <row r="9" spans="1:27">
      <c r="A9" s="144" t="s">
        <v>124</v>
      </c>
      <c r="B9" s="142">
        <v>20009660000016</v>
      </c>
      <c r="C9" s="142" t="s">
        <v>147</v>
      </c>
      <c r="D9" s="143">
        <v>31380</v>
      </c>
      <c r="E9" s="144" t="s">
        <v>121</v>
      </c>
      <c r="F9" s="144" t="s">
        <v>95</v>
      </c>
      <c r="G9" s="145">
        <v>50029462829661</v>
      </c>
      <c r="H9" s="164" t="s">
        <v>179</v>
      </c>
      <c r="I9" s="147"/>
      <c r="J9" s="26" t="s">
        <v>131</v>
      </c>
      <c r="K9" s="26" t="s">
        <v>148</v>
      </c>
      <c r="L9" s="114" t="s">
        <v>116</v>
      </c>
      <c r="M9" s="34">
        <v>9</v>
      </c>
      <c r="N9" s="34"/>
      <c r="O9" s="34"/>
      <c r="P9" s="34"/>
      <c r="Q9" s="34"/>
      <c r="R9" s="36">
        <v>15</v>
      </c>
      <c r="S9" s="36"/>
      <c r="T9" s="36"/>
      <c r="U9" s="36"/>
      <c r="V9" s="36"/>
      <c r="W9" s="35">
        <f t="shared" si="1"/>
        <v>15</v>
      </c>
      <c r="X9" s="24"/>
      <c r="Y9" s="24"/>
      <c r="Z9" s="24"/>
      <c r="AA9" s="24"/>
    </row>
    <row r="10" spans="1:27">
      <c r="A10" s="144" t="s">
        <v>125</v>
      </c>
      <c r="B10" s="142">
        <v>20009660000016</v>
      </c>
      <c r="C10" s="142" t="s">
        <v>147</v>
      </c>
      <c r="D10" s="143">
        <v>31380</v>
      </c>
      <c r="E10" s="144" t="s">
        <v>121</v>
      </c>
      <c r="F10" s="144" t="s">
        <v>95</v>
      </c>
      <c r="G10" s="145">
        <v>50066944739729</v>
      </c>
      <c r="H10" s="164" t="s">
        <v>179</v>
      </c>
      <c r="I10" s="148"/>
      <c r="J10" s="26" t="s">
        <v>131</v>
      </c>
      <c r="K10" s="26" t="s">
        <v>148</v>
      </c>
      <c r="L10" s="114" t="s">
        <v>116</v>
      </c>
      <c r="M10" s="34">
        <v>9</v>
      </c>
      <c r="R10" s="36">
        <v>15</v>
      </c>
      <c r="W10" s="35">
        <f t="shared" si="1"/>
        <v>15</v>
      </c>
    </row>
    <row r="11" spans="1:27">
      <c r="A11" s="144" t="s">
        <v>126</v>
      </c>
      <c r="B11" s="142">
        <v>20009660000016</v>
      </c>
      <c r="C11" s="142" t="s">
        <v>147</v>
      </c>
      <c r="D11" s="143">
        <v>31380</v>
      </c>
      <c r="E11" s="144" t="s">
        <v>121</v>
      </c>
      <c r="F11" s="144" t="s">
        <v>95</v>
      </c>
      <c r="G11" s="145">
        <v>50074180629729</v>
      </c>
      <c r="H11" s="164" t="s">
        <v>179</v>
      </c>
      <c r="I11" s="148"/>
      <c r="J11" s="26" t="s">
        <v>131</v>
      </c>
      <c r="K11" s="26" t="s">
        <v>148</v>
      </c>
      <c r="L11" s="114" t="s">
        <v>116</v>
      </c>
      <c r="M11" s="34">
        <v>9</v>
      </c>
      <c r="R11" s="36">
        <v>15</v>
      </c>
      <c r="W11" s="35">
        <f t="shared" si="1"/>
        <v>15</v>
      </c>
    </row>
    <row r="12" spans="1:27">
      <c r="A12" s="144" t="s">
        <v>127</v>
      </c>
      <c r="B12" s="142">
        <v>20009660000016</v>
      </c>
      <c r="C12" s="142" t="s">
        <v>147</v>
      </c>
      <c r="D12" s="143">
        <v>31380</v>
      </c>
      <c r="E12" s="144" t="s">
        <v>121</v>
      </c>
      <c r="F12" s="144" t="s">
        <v>95</v>
      </c>
      <c r="G12" s="149">
        <v>50081416519705</v>
      </c>
      <c r="H12" s="164" t="s">
        <v>179</v>
      </c>
      <c r="I12" s="148"/>
      <c r="J12" s="26" t="s">
        <v>131</v>
      </c>
      <c r="K12" s="26" t="s">
        <v>148</v>
      </c>
      <c r="L12" s="114" t="s">
        <v>116</v>
      </c>
      <c r="M12" s="34">
        <v>9</v>
      </c>
      <c r="R12" s="36">
        <v>15</v>
      </c>
      <c r="W12" s="35">
        <f t="shared" si="1"/>
        <v>15</v>
      </c>
    </row>
    <row r="13" spans="1:27">
      <c r="A13" s="144" t="s">
        <v>128</v>
      </c>
      <c r="B13" s="142">
        <v>20009660000016</v>
      </c>
      <c r="C13" s="142" t="s">
        <v>147</v>
      </c>
      <c r="D13" s="143">
        <v>31380</v>
      </c>
      <c r="E13" s="144" t="s">
        <v>121</v>
      </c>
      <c r="F13" s="144" t="s">
        <v>95</v>
      </c>
      <c r="G13" s="149">
        <v>50088652409772</v>
      </c>
      <c r="H13" s="164" t="s">
        <v>179</v>
      </c>
      <c r="I13" s="147"/>
      <c r="J13" s="26" t="s">
        <v>131</v>
      </c>
      <c r="K13" s="26" t="s">
        <v>148</v>
      </c>
      <c r="L13" s="114" t="s">
        <v>116</v>
      </c>
      <c r="M13" s="34">
        <v>9</v>
      </c>
      <c r="N13" s="34"/>
      <c r="O13" s="34"/>
      <c r="P13" s="34"/>
      <c r="Q13" s="34"/>
      <c r="R13" s="36">
        <v>15</v>
      </c>
      <c r="S13" s="23"/>
      <c r="T13" s="23"/>
      <c r="U13" s="23"/>
      <c r="V13" s="23"/>
      <c r="W13" s="35">
        <f t="shared" si="1"/>
        <v>15</v>
      </c>
      <c r="X13" s="24"/>
    </row>
    <row r="14" spans="1:27">
      <c r="A14" s="144" t="s">
        <v>129</v>
      </c>
      <c r="B14" s="142">
        <v>20009660000016</v>
      </c>
      <c r="C14" s="142" t="s">
        <v>147</v>
      </c>
      <c r="D14" s="143">
        <v>31380</v>
      </c>
      <c r="E14" s="144" t="s">
        <v>121</v>
      </c>
      <c r="F14" s="144" t="s">
        <v>95</v>
      </c>
      <c r="G14" s="149">
        <v>50003124189851</v>
      </c>
      <c r="H14" s="164" t="s">
        <v>179</v>
      </c>
      <c r="I14" s="147"/>
      <c r="J14" s="26" t="s">
        <v>131</v>
      </c>
      <c r="K14" s="26" t="s">
        <v>148</v>
      </c>
      <c r="L14" s="114" t="s">
        <v>116</v>
      </c>
      <c r="M14" s="34">
        <v>9</v>
      </c>
      <c r="N14" s="34"/>
      <c r="O14" s="34"/>
      <c r="P14" s="34"/>
      <c r="Q14" s="34"/>
      <c r="R14" s="36">
        <v>15</v>
      </c>
      <c r="S14" s="23"/>
      <c r="T14" s="23"/>
      <c r="U14" s="23"/>
      <c r="V14" s="23"/>
      <c r="W14" s="35">
        <f t="shared" si="1"/>
        <v>15</v>
      </c>
      <c r="X14" s="24"/>
    </row>
    <row r="15" spans="1:27">
      <c r="A15" s="144" t="s">
        <v>130</v>
      </c>
      <c r="B15" s="142">
        <v>20009660000016</v>
      </c>
      <c r="C15" s="142" t="s">
        <v>147</v>
      </c>
      <c r="D15" s="143">
        <v>31380</v>
      </c>
      <c r="E15" s="144" t="s">
        <v>121</v>
      </c>
      <c r="F15" s="144" t="s">
        <v>95</v>
      </c>
      <c r="G15" s="149">
        <v>50010360079836</v>
      </c>
      <c r="H15" s="164" t="s">
        <v>179</v>
      </c>
      <c r="I15" s="147"/>
      <c r="J15" s="26" t="s">
        <v>131</v>
      </c>
      <c r="K15" s="26" t="s">
        <v>148</v>
      </c>
      <c r="L15" s="114" t="s">
        <v>116</v>
      </c>
      <c r="M15" s="34">
        <v>9</v>
      </c>
      <c r="N15" s="34"/>
      <c r="O15" s="34"/>
      <c r="P15" s="34"/>
      <c r="Q15" s="34"/>
      <c r="R15" s="36">
        <v>15</v>
      </c>
      <c r="S15" s="23"/>
      <c r="T15" s="23"/>
      <c r="U15" s="23"/>
      <c r="V15" s="23"/>
      <c r="W15" s="35">
        <f t="shared" si="1"/>
        <v>15</v>
      </c>
      <c r="X15" s="24"/>
    </row>
    <row r="16" spans="1:27">
      <c r="A16" s="144" t="s">
        <v>172</v>
      </c>
      <c r="B16" s="142">
        <v>20009660000016</v>
      </c>
      <c r="C16" s="142" t="s">
        <v>120</v>
      </c>
      <c r="D16" s="143">
        <v>31380</v>
      </c>
      <c r="E16" s="144" t="s">
        <v>121</v>
      </c>
      <c r="F16" s="144" t="s">
        <v>95</v>
      </c>
      <c r="G16" s="150" t="s">
        <v>169</v>
      </c>
      <c r="H16" s="146" t="s">
        <v>180</v>
      </c>
      <c r="I16" s="147"/>
      <c r="J16" s="26" t="s">
        <v>131</v>
      </c>
      <c r="K16" s="26" t="s">
        <v>148</v>
      </c>
      <c r="L16" s="114" t="s">
        <v>116</v>
      </c>
      <c r="M16" s="160">
        <v>3</v>
      </c>
      <c r="N16" s="33"/>
      <c r="O16" s="33"/>
      <c r="P16" s="33"/>
      <c r="Q16" s="33"/>
      <c r="R16" s="36">
        <v>5</v>
      </c>
      <c r="S16" s="23"/>
      <c r="T16" s="23"/>
      <c r="U16" s="37"/>
      <c r="V16" s="37"/>
      <c r="W16" s="35">
        <f t="shared" si="1"/>
        <v>5</v>
      </c>
      <c r="X16" s="24"/>
    </row>
    <row r="17" spans="1:24">
      <c r="A17" s="144"/>
      <c r="B17" s="142"/>
      <c r="C17" s="151"/>
      <c r="D17" s="143"/>
      <c r="E17" s="144"/>
      <c r="F17" s="144"/>
      <c r="G17" s="150"/>
      <c r="H17" s="152"/>
      <c r="I17" s="147"/>
      <c r="J17" s="26"/>
      <c r="K17" s="26"/>
      <c r="L17" s="30"/>
      <c r="M17" s="30"/>
      <c r="N17" s="30"/>
      <c r="O17" s="30"/>
      <c r="P17" s="30"/>
      <c r="Q17" s="30"/>
      <c r="R17" s="23"/>
      <c r="S17" s="37"/>
      <c r="T17" s="37"/>
      <c r="U17" s="37"/>
      <c r="V17" s="37"/>
      <c r="W17" s="26"/>
      <c r="X17" s="24"/>
    </row>
    <row r="18" spans="1:24">
      <c r="A18" s="144"/>
      <c r="B18" s="142"/>
      <c r="C18" s="151"/>
      <c r="D18" s="143"/>
      <c r="E18" s="144"/>
      <c r="F18" s="144"/>
      <c r="G18" s="150"/>
      <c r="H18" s="152"/>
      <c r="I18" s="147"/>
      <c r="J18" s="26"/>
      <c r="K18" s="26"/>
      <c r="L18" s="30"/>
      <c r="M18" s="30"/>
      <c r="N18" s="30"/>
      <c r="O18" s="30"/>
      <c r="P18" s="30"/>
      <c r="Q18" s="30"/>
      <c r="R18" s="23"/>
      <c r="S18" s="37"/>
      <c r="T18" s="37"/>
      <c r="U18" s="37"/>
      <c r="V18" s="37"/>
      <c r="W18" s="37"/>
      <c r="X18" s="24"/>
    </row>
    <row r="19" spans="1:24">
      <c r="A19" s="144"/>
      <c r="B19" s="142"/>
      <c r="C19" s="151"/>
      <c r="D19" s="143"/>
      <c r="E19" s="144"/>
      <c r="F19" s="144"/>
      <c r="G19" s="150"/>
      <c r="H19" s="152"/>
      <c r="I19" s="147"/>
      <c r="J19" s="26"/>
      <c r="K19" s="26"/>
      <c r="L19" s="30"/>
      <c r="M19" s="30"/>
      <c r="N19" s="30"/>
      <c r="O19" s="30"/>
      <c r="P19" s="30"/>
      <c r="Q19" s="30"/>
      <c r="R19" s="23"/>
      <c r="S19" s="37"/>
      <c r="T19" s="37"/>
      <c r="U19" s="37"/>
      <c r="V19" s="37"/>
      <c r="W19" s="37"/>
      <c r="X19" s="24"/>
    </row>
    <row r="20" spans="1:24">
      <c r="A20" s="144"/>
      <c r="B20" s="142"/>
      <c r="C20" s="151"/>
      <c r="D20" s="143"/>
      <c r="E20" s="144"/>
      <c r="F20" s="144"/>
      <c r="G20" s="150"/>
      <c r="H20" s="152"/>
      <c r="I20" s="147"/>
      <c r="J20" s="26"/>
      <c r="K20" s="26"/>
      <c r="L20" s="30"/>
      <c r="M20" s="30"/>
      <c r="N20" s="30"/>
      <c r="O20" s="30"/>
      <c r="P20" s="30"/>
      <c r="Q20" s="30"/>
      <c r="R20" s="23"/>
      <c r="S20" s="37"/>
      <c r="T20" s="37"/>
      <c r="U20" s="37"/>
      <c r="V20" s="37"/>
      <c r="W20" s="37"/>
      <c r="X20" s="24"/>
    </row>
    <row r="21" spans="1:24" hidden="1">
      <c r="A21" s="144"/>
      <c r="B21" s="142"/>
      <c r="C21" s="151"/>
      <c r="D21" s="143"/>
      <c r="E21" s="144"/>
      <c r="F21" s="144"/>
      <c r="G21" s="150"/>
      <c r="H21" s="152"/>
      <c r="I21" s="147"/>
      <c r="J21" s="26"/>
      <c r="K21" s="26"/>
      <c r="L21" s="30"/>
      <c r="M21" s="30"/>
      <c r="N21" s="30"/>
      <c r="O21" s="30"/>
      <c r="P21" s="30"/>
      <c r="Q21" s="30" t="s">
        <v>132</v>
      </c>
      <c r="R21" s="23">
        <v>11.814</v>
      </c>
      <c r="S21" s="37">
        <v>72.245000000000005</v>
      </c>
      <c r="T21" s="37">
        <v>55.052</v>
      </c>
      <c r="U21" s="37">
        <v>20.094000000000001</v>
      </c>
      <c r="V21" s="37">
        <v>16.079999999999998</v>
      </c>
      <c r="W21" s="37"/>
      <c r="X21" s="24"/>
    </row>
    <row r="22" spans="1:24">
      <c r="A22" s="144"/>
      <c r="B22" s="142"/>
      <c r="C22" s="151"/>
      <c r="D22" s="143"/>
      <c r="E22" s="144"/>
      <c r="F22" s="144"/>
      <c r="G22" s="150"/>
      <c r="H22" s="152"/>
      <c r="I22" s="147"/>
      <c r="J22" s="26"/>
      <c r="K22" s="26"/>
      <c r="L22" s="30"/>
      <c r="M22" s="30"/>
      <c r="N22" s="30"/>
      <c r="O22" s="30"/>
      <c r="P22" s="30"/>
      <c r="Q22" s="30"/>
      <c r="R22" s="23"/>
      <c r="S22" s="23"/>
      <c r="T22" s="23"/>
      <c r="U22" s="37"/>
      <c r="V22" s="37"/>
      <c r="W22" s="37"/>
      <c r="X22" s="24"/>
    </row>
    <row r="23" spans="1:24">
      <c r="A23" s="30"/>
      <c r="B23" s="33"/>
      <c r="C23" s="26"/>
      <c r="D23" s="31"/>
      <c r="E23" s="30"/>
      <c r="F23" s="30"/>
      <c r="G23" s="26"/>
      <c r="H23" s="28"/>
      <c r="I23" s="27"/>
      <c r="J23" s="26"/>
      <c r="K23" s="26"/>
      <c r="L23" s="30"/>
      <c r="M23" s="30"/>
      <c r="N23" s="30"/>
      <c r="O23" s="30"/>
      <c r="P23" s="30"/>
      <c r="Q23" s="30"/>
      <c r="R23" s="23"/>
      <c r="S23" s="37"/>
      <c r="T23" s="37"/>
      <c r="U23" s="37"/>
      <c r="V23" s="37"/>
      <c r="W23" s="37"/>
      <c r="X23" s="24"/>
    </row>
    <row r="24" spans="1:24">
      <c r="A24" s="30"/>
      <c r="B24" s="33"/>
      <c r="C24" s="26"/>
      <c r="D24" s="31"/>
      <c r="E24" s="30"/>
      <c r="F24" s="30"/>
      <c r="G24" s="26"/>
      <c r="H24" s="28"/>
      <c r="I24" s="27"/>
      <c r="J24" s="26"/>
      <c r="K24" s="26"/>
      <c r="L24" s="30"/>
      <c r="M24" s="30"/>
      <c r="N24" s="30"/>
      <c r="O24" s="30"/>
      <c r="P24" s="30"/>
      <c r="Q24" s="30"/>
      <c r="R24" s="23"/>
      <c r="S24" s="37"/>
      <c r="T24" s="37"/>
      <c r="U24" s="37"/>
      <c r="V24" s="37"/>
      <c r="W24" s="37"/>
      <c r="X24" s="24"/>
    </row>
    <row r="25" spans="1:24">
      <c r="A25" s="30"/>
      <c r="B25" s="33"/>
      <c r="C25" s="26"/>
      <c r="D25" s="31"/>
      <c r="E25" s="30"/>
      <c r="F25" s="30"/>
      <c r="G25" s="26"/>
      <c r="H25" s="28"/>
      <c r="I25" s="27"/>
      <c r="J25" s="26"/>
      <c r="K25" s="26"/>
      <c r="L25" s="30"/>
      <c r="M25" s="30"/>
      <c r="N25" s="30"/>
      <c r="O25" s="30"/>
      <c r="P25" s="30"/>
      <c r="Q25" s="30"/>
      <c r="R25" s="23"/>
      <c r="S25" s="37"/>
      <c r="T25" s="37"/>
      <c r="U25" s="37"/>
      <c r="V25" s="37"/>
      <c r="W25" s="37"/>
      <c r="X25" s="24"/>
    </row>
    <row r="26" spans="1:24">
      <c r="A26" s="30"/>
      <c r="B26" s="33"/>
      <c r="C26" s="26"/>
      <c r="D26" s="31"/>
      <c r="E26" s="30"/>
      <c r="F26" s="30"/>
      <c r="G26" s="26"/>
      <c r="H26" s="28"/>
      <c r="I26" s="27"/>
      <c r="J26" s="26"/>
      <c r="K26" s="26"/>
      <c r="L26" s="30"/>
      <c r="M26" s="30"/>
      <c r="N26" s="30"/>
      <c r="O26" s="30"/>
      <c r="P26" s="30"/>
      <c r="Q26" s="30"/>
      <c r="R26" s="23"/>
      <c r="S26" s="37"/>
      <c r="T26" s="37"/>
      <c r="U26" s="37"/>
      <c r="V26" s="37"/>
      <c r="W26" s="37"/>
      <c r="X26" s="24"/>
    </row>
    <row r="27" spans="1:24">
      <c r="A27" s="30"/>
      <c r="B27" s="33"/>
      <c r="C27" s="26"/>
      <c r="D27" s="31"/>
      <c r="E27" s="30"/>
      <c r="F27" s="30"/>
      <c r="G27" s="26"/>
      <c r="H27" s="28"/>
      <c r="I27" s="27"/>
      <c r="J27" s="26"/>
      <c r="K27" s="26"/>
      <c r="L27" s="30"/>
      <c r="M27" s="30"/>
      <c r="N27" s="30"/>
      <c r="O27" s="30"/>
      <c r="P27" s="30"/>
      <c r="Q27" s="30"/>
      <c r="R27" s="23"/>
      <c r="S27" s="37"/>
      <c r="T27" s="37"/>
      <c r="U27" s="37"/>
      <c r="V27" s="37"/>
      <c r="W27" s="37"/>
      <c r="X27" s="24"/>
    </row>
    <row r="28" spans="1:24">
      <c r="C28" s="32"/>
      <c r="D28" s="31"/>
      <c r="F28" s="30"/>
      <c r="G28" s="29"/>
      <c r="H28" s="28"/>
      <c r="I28" s="27"/>
      <c r="J28" s="26"/>
      <c r="K28" s="26"/>
      <c r="R28" s="23"/>
      <c r="S28" s="37"/>
      <c r="T28" s="37"/>
      <c r="U28" s="37"/>
      <c r="V28" s="37"/>
      <c r="W28" s="37"/>
      <c r="X28" s="24"/>
    </row>
    <row r="29" spans="1:24">
      <c r="C29" s="32"/>
      <c r="D29" s="31"/>
      <c r="F29" s="30"/>
      <c r="G29" s="29"/>
      <c r="H29" s="28"/>
      <c r="I29" s="27"/>
      <c r="J29" s="26"/>
      <c r="K29" s="25"/>
      <c r="R29" s="23"/>
      <c r="S29" s="23"/>
      <c r="T29" s="23"/>
      <c r="U29" s="23"/>
      <c r="V29" s="23"/>
      <c r="X29" s="24"/>
    </row>
    <row r="30" spans="1:24">
      <c r="C30" s="32"/>
      <c r="D30" s="31"/>
      <c r="F30" s="30"/>
      <c r="G30" s="29"/>
      <c r="H30" s="28"/>
      <c r="I30" s="27"/>
      <c r="J30" s="26"/>
      <c r="K30" s="25"/>
      <c r="R30" s="23"/>
      <c r="S30" s="23"/>
      <c r="T30" s="23"/>
      <c r="U30" s="23"/>
      <c r="V30" s="23"/>
      <c r="X30" s="24"/>
    </row>
    <row r="31" spans="1:24">
      <c r="C31" s="32"/>
      <c r="D31" s="31"/>
      <c r="F31" s="30"/>
      <c r="G31" s="29"/>
      <c r="H31" s="28"/>
      <c r="I31" s="27"/>
      <c r="J31" s="26"/>
      <c r="K31" s="25"/>
      <c r="R31" s="23"/>
      <c r="S31" s="23"/>
      <c r="T31" s="23"/>
      <c r="U31" s="23"/>
      <c r="V31" s="23"/>
      <c r="X31" s="24"/>
    </row>
    <row r="32" spans="1:24">
      <c r="G32" s="22"/>
      <c r="J32" s="22"/>
      <c r="K32" s="22"/>
      <c r="R32" s="23"/>
      <c r="S32" s="23"/>
      <c r="T32" s="23"/>
      <c r="U32" s="23"/>
      <c r="V32" s="23"/>
    </row>
    <row r="33" spans="7:22">
      <c r="G33" s="22"/>
      <c r="J33" s="22"/>
      <c r="K33" s="22"/>
      <c r="R33" s="23"/>
      <c r="S33" s="23"/>
      <c r="T33" s="23"/>
      <c r="U33" s="23"/>
      <c r="V33" s="23"/>
    </row>
    <row r="34" spans="7:22">
      <c r="G34" s="22"/>
      <c r="J34" s="22"/>
      <c r="K34" s="22"/>
      <c r="R34" s="23"/>
      <c r="S34" s="23"/>
      <c r="T34" s="23"/>
      <c r="U34" s="23"/>
      <c r="V34" s="23"/>
    </row>
    <row r="35" spans="7:22">
      <c r="G35" s="22"/>
      <c r="J35" s="22"/>
      <c r="K35" s="22"/>
      <c r="R35" s="23"/>
      <c r="S35" s="23"/>
      <c r="T35" s="23"/>
      <c r="U35" s="23"/>
      <c r="V35" s="23"/>
    </row>
    <row r="36" spans="7:22">
      <c r="G36" s="22"/>
      <c r="J36" s="22"/>
      <c r="K36" s="22"/>
      <c r="R36" s="23"/>
      <c r="S36" s="23"/>
      <c r="T36" s="23"/>
      <c r="U36" s="23"/>
      <c r="V36" s="23"/>
    </row>
    <row r="37" spans="7:22">
      <c r="G37" s="22"/>
      <c r="J37" s="22"/>
      <c r="K37" s="22"/>
      <c r="R37" s="23"/>
      <c r="S37" s="23"/>
      <c r="T37" s="23"/>
      <c r="U37" s="23"/>
      <c r="V37" s="23"/>
    </row>
    <row r="38" spans="7:22">
      <c r="G38" s="22"/>
      <c r="J38" s="22"/>
      <c r="K38" s="22"/>
      <c r="R38" s="23"/>
      <c r="S38" s="23"/>
      <c r="T38" s="23"/>
      <c r="U38" s="23"/>
      <c r="V38" s="23"/>
    </row>
    <row r="39" spans="7:22">
      <c r="G39" s="22"/>
      <c r="J39" s="22"/>
      <c r="K39" s="22"/>
      <c r="R39" s="23"/>
      <c r="S39" s="23"/>
      <c r="T39" s="23"/>
      <c r="U39" s="23"/>
      <c r="V39" s="23"/>
    </row>
    <row r="40" spans="7:22">
      <c r="G40" s="22"/>
      <c r="J40" s="22"/>
      <c r="K40" s="22"/>
      <c r="R40" s="23"/>
      <c r="S40" s="23"/>
      <c r="T40" s="23"/>
      <c r="U40" s="23"/>
      <c r="V40" s="23"/>
    </row>
    <row r="41" spans="7:22">
      <c r="G41" s="22"/>
      <c r="J41" s="22"/>
      <c r="K41" s="22"/>
      <c r="R41" s="23"/>
      <c r="S41" s="23"/>
      <c r="T41" s="23"/>
      <c r="U41" s="23"/>
      <c r="V41" s="23"/>
    </row>
    <row r="42" spans="7:22">
      <c r="G42" s="22"/>
      <c r="J42" s="22"/>
      <c r="K42" s="22"/>
      <c r="R42" s="23"/>
      <c r="S42" s="23"/>
      <c r="T42" s="23"/>
      <c r="U42" s="23"/>
      <c r="V42" s="23"/>
    </row>
    <row r="43" spans="7:22">
      <c r="G43" s="22"/>
      <c r="J43" s="22"/>
      <c r="K43" s="22"/>
      <c r="R43" s="23"/>
      <c r="S43" s="23"/>
      <c r="T43" s="23"/>
      <c r="U43" s="23"/>
      <c r="V43" s="23"/>
    </row>
    <row r="44" spans="7:22">
      <c r="G44" s="22"/>
      <c r="J44" s="22"/>
      <c r="K44" s="22"/>
      <c r="R44" s="23"/>
      <c r="S44" s="23"/>
      <c r="T44" s="23"/>
      <c r="U44" s="23"/>
      <c r="V44" s="23"/>
    </row>
    <row r="45" spans="7:22">
      <c r="G45" s="22"/>
      <c r="J45" s="22"/>
      <c r="K45" s="22"/>
      <c r="R45" s="23"/>
      <c r="S45" s="23"/>
      <c r="T45" s="23"/>
      <c r="U45" s="23"/>
      <c r="V45" s="23"/>
    </row>
    <row r="46" spans="7:22">
      <c r="G46" s="22"/>
      <c r="J46" s="22"/>
      <c r="K46" s="22"/>
      <c r="R46" s="23"/>
      <c r="S46" s="23"/>
      <c r="T46" s="23"/>
      <c r="U46" s="23"/>
      <c r="V46" s="23"/>
    </row>
    <row r="47" spans="7:22">
      <c r="G47" s="22"/>
      <c r="J47" s="22"/>
      <c r="K47" s="22"/>
      <c r="R47" s="23"/>
      <c r="S47" s="23"/>
      <c r="T47" s="23"/>
      <c r="U47" s="23"/>
      <c r="V47" s="23"/>
    </row>
    <row r="48" spans="7:22">
      <c r="G48" s="22"/>
      <c r="J48" s="22"/>
      <c r="K48" s="22"/>
      <c r="R48" s="23"/>
      <c r="S48" s="23"/>
      <c r="T48" s="23"/>
      <c r="U48" s="23"/>
      <c r="V48" s="23"/>
    </row>
    <row r="49" spans="7:22">
      <c r="G49" s="22"/>
      <c r="J49" s="22"/>
      <c r="K49" s="22"/>
      <c r="R49" s="23"/>
      <c r="S49" s="23"/>
      <c r="T49" s="23"/>
      <c r="U49" s="23"/>
      <c r="V49" s="23"/>
    </row>
    <row r="50" spans="7:22">
      <c r="G50" s="22"/>
      <c r="J50" s="22"/>
      <c r="K50" s="22"/>
      <c r="R50" s="23"/>
      <c r="S50" s="23"/>
      <c r="T50" s="23"/>
      <c r="U50" s="23"/>
      <c r="V50" s="23"/>
    </row>
    <row r="51" spans="7:22">
      <c r="G51" s="22"/>
      <c r="J51" s="22"/>
      <c r="K51" s="22"/>
      <c r="R51" s="23"/>
      <c r="S51" s="23"/>
      <c r="T51" s="23"/>
      <c r="U51" s="23"/>
      <c r="V51" s="23"/>
    </row>
    <row r="52" spans="7:22">
      <c r="G52" s="22"/>
      <c r="J52" s="22"/>
      <c r="K52" s="22"/>
      <c r="R52" s="23"/>
      <c r="S52" s="23"/>
      <c r="T52" s="23"/>
      <c r="U52" s="23"/>
      <c r="V52" s="23"/>
    </row>
    <row r="53" spans="7:22">
      <c r="G53" s="22"/>
      <c r="J53" s="22"/>
      <c r="K53" s="22"/>
      <c r="R53" s="23"/>
      <c r="S53" s="23"/>
      <c r="T53" s="23"/>
      <c r="U53" s="23"/>
      <c r="V53" s="23"/>
    </row>
    <row r="54" spans="7:22">
      <c r="G54" s="22"/>
      <c r="J54" s="22"/>
      <c r="K54" s="22"/>
      <c r="R54" s="23"/>
      <c r="S54" s="23"/>
      <c r="T54" s="23"/>
      <c r="U54" s="23"/>
      <c r="V54" s="23"/>
    </row>
    <row r="55" spans="7:22">
      <c r="G55" s="22"/>
      <c r="J55" s="22"/>
      <c r="K55" s="22"/>
      <c r="R55" s="23"/>
      <c r="S55" s="23"/>
      <c r="T55" s="23"/>
      <c r="U55" s="23"/>
      <c r="V55" s="23"/>
    </row>
    <row r="56" spans="7:22">
      <c r="G56" s="22"/>
      <c r="J56" s="22"/>
      <c r="K56" s="22"/>
      <c r="R56" s="23"/>
      <c r="S56" s="23"/>
      <c r="T56" s="23"/>
      <c r="U56" s="23"/>
      <c r="V56" s="23"/>
    </row>
    <row r="57" spans="7:22">
      <c r="G57" s="22"/>
      <c r="J57" s="22"/>
      <c r="K57" s="22"/>
      <c r="R57" s="23"/>
      <c r="S57" s="23"/>
      <c r="T57" s="23"/>
      <c r="U57" s="23"/>
      <c r="V57" s="23"/>
    </row>
    <row r="58" spans="7:22">
      <c r="G58" s="22"/>
      <c r="J58" s="22"/>
      <c r="K58" s="22"/>
      <c r="R58" s="23"/>
      <c r="S58" s="23"/>
      <c r="T58" s="23"/>
      <c r="U58" s="23"/>
      <c r="V58" s="23"/>
    </row>
    <row r="59" spans="7:22">
      <c r="G59" s="22"/>
      <c r="J59" s="22"/>
      <c r="K59" s="22"/>
      <c r="R59" s="23"/>
      <c r="S59" s="23"/>
      <c r="T59" s="23"/>
      <c r="U59" s="23"/>
      <c r="V59" s="23"/>
    </row>
    <row r="60" spans="7:22">
      <c r="G60" s="22"/>
      <c r="J60" s="22"/>
      <c r="K60" s="22"/>
      <c r="R60" s="23"/>
      <c r="S60" s="23"/>
      <c r="T60" s="23"/>
      <c r="U60" s="23"/>
      <c r="V60" s="23"/>
    </row>
    <row r="61" spans="7:22">
      <c r="G61" s="22"/>
      <c r="J61" s="22"/>
      <c r="K61" s="22"/>
      <c r="R61" s="23"/>
      <c r="S61" s="23"/>
      <c r="T61" s="23"/>
      <c r="U61" s="23"/>
      <c r="V61" s="23"/>
    </row>
    <row r="62" spans="7:22">
      <c r="G62" s="22"/>
      <c r="J62" s="22"/>
      <c r="K62" s="22"/>
      <c r="R62" s="23"/>
      <c r="S62" s="23"/>
      <c r="T62" s="23"/>
      <c r="U62" s="23"/>
      <c r="V62" s="23"/>
    </row>
    <row r="63" spans="7:22">
      <c r="G63" s="22"/>
      <c r="J63" s="22"/>
      <c r="K63" s="22"/>
      <c r="R63" s="23"/>
      <c r="S63" s="23"/>
      <c r="T63" s="23"/>
      <c r="U63" s="23"/>
      <c r="V63" s="23"/>
    </row>
    <row r="64" spans="7:22">
      <c r="G64" s="22"/>
      <c r="J64" s="22"/>
      <c r="K64" s="22"/>
      <c r="R64" s="23"/>
      <c r="S64" s="23"/>
      <c r="T64" s="23"/>
      <c r="U64" s="23"/>
      <c r="V64" s="23"/>
    </row>
    <row r="65" spans="7:22">
      <c r="G65" s="22"/>
      <c r="J65" s="22"/>
      <c r="K65" s="22"/>
      <c r="R65" s="23"/>
      <c r="S65" s="23"/>
      <c r="T65" s="23"/>
      <c r="U65" s="23"/>
      <c r="V65" s="23"/>
    </row>
    <row r="66" spans="7:22">
      <c r="G66" s="22"/>
      <c r="J66" s="22"/>
      <c r="K66" s="22"/>
      <c r="R66" s="23"/>
      <c r="S66" s="23"/>
      <c r="T66" s="23"/>
      <c r="U66" s="23"/>
      <c r="V66" s="23"/>
    </row>
    <row r="67" spans="7:22">
      <c r="G67" s="22"/>
      <c r="J67" s="22"/>
      <c r="K67" s="22"/>
      <c r="R67" s="23"/>
      <c r="S67" s="23"/>
      <c r="T67" s="23"/>
      <c r="U67" s="23"/>
      <c r="V67" s="23"/>
    </row>
    <row r="68" spans="7:22">
      <c r="G68" s="22"/>
      <c r="J68" s="22"/>
      <c r="K68" s="22"/>
      <c r="R68" s="23"/>
      <c r="S68" s="23"/>
      <c r="T68" s="23"/>
      <c r="U68" s="23"/>
      <c r="V68" s="23"/>
    </row>
    <row r="69" spans="7:22">
      <c r="G69" s="22"/>
      <c r="J69" s="22"/>
      <c r="K69" s="22"/>
      <c r="R69" s="23"/>
      <c r="S69" s="23"/>
      <c r="T69" s="23"/>
      <c r="U69" s="23"/>
      <c r="V69" s="23"/>
    </row>
    <row r="70" spans="7:22">
      <c r="G70" s="22"/>
      <c r="J70" s="22"/>
      <c r="K70" s="22"/>
      <c r="R70" s="23"/>
      <c r="S70" s="23"/>
      <c r="T70" s="23"/>
      <c r="U70" s="23"/>
      <c r="V70" s="23"/>
    </row>
    <row r="71" spans="7:22">
      <c r="G71" s="22"/>
      <c r="J71" s="22"/>
      <c r="K71" s="22"/>
      <c r="R71" s="23"/>
      <c r="S71" s="23"/>
      <c r="T71" s="23"/>
      <c r="U71" s="23"/>
      <c r="V71" s="23"/>
    </row>
    <row r="72" spans="7:22">
      <c r="G72" s="22"/>
      <c r="J72" s="22"/>
      <c r="K72" s="22"/>
      <c r="R72" s="23"/>
      <c r="S72" s="23"/>
      <c r="T72" s="23"/>
      <c r="U72" s="23"/>
      <c r="V72" s="23"/>
    </row>
    <row r="73" spans="7:22">
      <c r="G73" s="22"/>
      <c r="J73" s="22"/>
      <c r="K73" s="22"/>
      <c r="R73" s="23"/>
      <c r="S73" s="23"/>
      <c r="T73" s="23"/>
      <c r="U73" s="23"/>
      <c r="V73" s="23"/>
    </row>
    <row r="74" spans="7:22">
      <c r="G74" s="22"/>
      <c r="J74" s="22"/>
      <c r="K74" s="22"/>
      <c r="R74" s="23"/>
      <c r="S74" s="23"/>
      <c r="T74" s="23"/>
      <c r="U74" s="23"/>
      <c r="V74" s="23"/>
    </row>
    <row r="75" spans="7:22">
      <c r="G75" s="22"/>
      <c r="J75" s="22"/>
      <c r="K75" s="22"/>
      <c r="R75" s="23"/>
      <c r="S75" s="23"/>
      <c r="T75" s="23"/>
      <c r="U75" s="23"/>
      <c r="V75" s="23"/>
    </row>
    <row r="76" spans="7:22">
      <c r="G76" s="22"/>
      <c r="J76" s="22"/>
      <c r="K76" s="22"/>
      <c r="R76" s="23"/>
      <c r="S76" s="23"/>
      <c r="T76" s="23"/>
      <c r="U76" s="23"/>
      <c r="V76" s="23"/>
    </row>
    <row r="77" spans="7:22">
      <c r="G77" s="22"/>
      <c r="J77" s="22"/>
      <c r="K77" s="22"/>
      <c r="R77" s="23"/>
      <c r="S77" s="23"/>
      <c r="T77" s="23"/>
      <c r="U77" s="23"/>
      <c r="V77" s="23"/>
    </row>
    <row r="78" spans="7:22">
      <c r="G78" s="22"/>
      <c r="J78" s="22"/>
      <c r="K78" s="22"/>
      <c r="R78" s="23"/>
      <c r="S78" s="23"/>
      <c r="T78" s="23"/>
      <c r="U78" s="23"/>
      <c r="V78" s="23"/>
    </row>
    <row r="79" spans="7:22">
      <c r="G79" s="22"/>
      <c r="J79" s="22"/>
      <c r="K79" s="22"/>
      <c r="R79" s="23"/>
      <c r="S79" s="23"/>
      <c r="T79" s="23"/>
      <c r="U79" s="23"/>
      <c r="V79" s="23"/>
    </row>
    <row r="80" spans="7:22">
      <c r="G80" s="22"/>
      <c r="J80" s="22"/>
      <c r="K80" s="22"/>
      <c r="R80" s="23"/>
      <c r="S80" s="23"/>
      <c r="T80" s="23"/>
      <c r="U80" s="23"/>
      <c r="V80" s="23"/>
    </row>
    <row r="81" spans="7:22">
      <c r="G81" s="22"/>
      <c r="J81" s="22"/>
      <c r="K81" s="22"/>
      <c r="R81" s="23"/>
      <c r="S81" s="23"/>
      <c r="T81" s="23"/>
      <c r="U81" s="23"/>
      <c r="V81" s="23"/>
    </row>
    <row r="82" spans="7:22">
      <c r="G82" s="22"/>
      <c r="J82" s="22"/>
      <c r="K82" s="22"/>
      <c r="R82" s="23"/>
      <c r="S82" s="23"/>
      <c r="T82" s="23"/>
      <c r="U82" s="23"/>
      <c r="V82" s="23"/>
    </row>
    <row r="83" spans="7:22">
      <c r="G83" s="22"/>
      <c r="J83" s="22"/>
      <c r="K83" s="22"/>
      <c r="R83" s="23"/>
      <c r="S83" s="23"/>
      <c r="T83" s="23"/>
      <c r="U83" s="23"/>
      <c r="V83" s="23"/>
    </row>
    <row r="84" spans="7:22">
      <c r="G84" s="22"/>
      <c r="J84" s="22"/>
      <c r="K84" s="22"/>
      <c r="R84" s="23"/>
      <c r="S84" s="23"/>
      <c r="T84" s="23"/>
      <c r="U84" s="23"/>
      <c r="V84" s="23"/>
    </row>
    <row r="85" spans="7:22">
      <c r="G85" s="22"/>
      <c r="J85" s="22"/>
      <c r="K85" s="22"/>
      <c r="R85" s="23"/>
      <c r="S85" s="23"/>
      <c r="T85" s="23"/>
      <c r="U85" s="23"/>
      <c r="V85" s="23"/>
    </row>
    <row r="86" spans="7:22">
      <c r="G86" s="22"/>
      <c r="J86" s="22"/>
      <c r="K86" s="22"/>
      <c r="R86" s="23"/>
      <c r="S86" s="23"/>
      <c r="T86" s="23"/>
      <c r="U86" s="23"/>
      <c r="V86" s="23"/>
    </row>
    <row r="87" spans="7:22">
      <c r="G87" s="22"/>
      <c r="J87" s="22"/>
      <c r="K87" s="22"/>
      <c r="R87" s="23"/>
      <c r="S87" s="23"/>
      <c r="T87" s="23"/>
      <c r="U87" s="23"/>
      <c r="V87" s="23"/>
    </row>
    <row r="88" spans="7:22">
      <c r="G88" s="22"/>
      <c r="J88" s="22"/>
      <c r="K88" s="22"/>
      <c r="R88" s="23"/>
      <c r="S88" s="23"/>
      <c r="T88" s="23"/>
      <c r="U88" s="23"/>
      <c r="V88" s="23"/>
    </row>
    <row r="89" spans="7:22">
      <c r="G89" s="22"/>
      <c r="J89" s="22"/>
      <c r="K89" s="22"/>
      <c r="R89" s="23"/>
      <c r="S89" s="23"/>
      <c r="T89" s="23"/>
      <c r="U89" s="23"/>
      <c r="V89" s="23"/>
    </row>
    <row r="90" spans="7:22">
      <c r="G90" s="22"/>
      <c r="J90" s="22"/>
      <c r="K90" s="22"/>
      <c r="R90" s="23"/>
      <c r="S90" s="23"/>
      <c r="T90" s="23"/>
      <c r="U90" s="23"/>
      <c r="V90" s="23"/>
    </row>
    <row r="91" spans="7:22">
      <c r="G91" s="22"/>
      <c r="J91" s="22"/>
      <c r="K91" s="22"/>
      <c r="R91" s="23"/>
      <c r="S91" s="23"/>
      <c r="T91" s="23"/>
      <c r="U91" s="23"/>
      <c r="V91" s="23"/>
    </row>
    <row r="92" spans="7:22">
      <c r="G92" s="22"/>
      <c r="J92" s="22"/>
      <c r="K92" s="22"/>
      <c r="R92" s="23"/>
      <c r="S92" s="23"/>
      <c r="T92" s="23"/>
      <c r="U92" s="23"/>
      <c r="V92" s="23"/>
    </row>
    <row r="93" spans="7:22">
      <c r="G93" s="22"/>
      <c r="J93" s="22"/>
      <c r="K93" s="22"/>
      <c r="R93" s="23"/>
      <c r="S93" s="23"/>
      <c r="T93" s="23"/>
      <c r="U93" s="23"/>
      <c r="V93" s="23"/>
    </row>
    <row r="94" spans="7:22">
      <c r="G94" s="22"/>
      <c r="J94" s="22"/>
      <c r="K94" s="22"/>
      <c r="R94" s="23"/>
      <c r="S94" s="23"/>
      <c r="T94" s="23"/>
      <c r="U94" s="23"/>
      <c r="V94" s="23"/>
    </row>
    <row r="95" spans="7:22">
      <c r="G95" s="22"/>
      <c r="J95" s="22"/>
      <c r="K95" s="22"/>
      <c r="R95" s="23"/>
      <c r="S95" s="23"/>
      <c r="T95" s="23"/>
      <c r="U95" s="23"/>
      <c r="V95" s="23"/>
    </row>
    <row r="96" spans="7:22">
      <c r="G96" s="22"/>
      <c r="J96" s="22"/>
      <c r="K96" s="22"/>
      <c r="R96" s="23"/>
      <c r="S96" s="23"/>
      <c r="T96" s="23"/>
      <c r="U96" s="23"/>
      <c r="V96" s="23"/>
    </row>
    <row r="97" spans="7:22">
      <c r="G97" s="22"/>
      <c r="J97" s="22"/>
      <c r="K97" s="22"/>
      <c r="R97" s="23"/>
      <c r="S97" s="23"/>
      <c r="T97" s="23"/>
      <c r="U97" s="23"/>
      <c r="V97" s="23"/>
    </row>
    <row r="98" spans="7:22">
      <c r="G98" s="22"/>
      <c r="J98" s="22"/>
      <c r="K98" s="22"/>
      <c r="R98" s="23"/>
      <c r="S98" s="23"/>
      <c r="T98" s="23"/>
      <c r="U98" s="23"/>
      <c r="V98" s="23"/>
    </row>
    <row r="99" spans="7:22">
      <c r="G99" s="22"/>
      <c r="J99" s="22"/>
      <c r="K99" s="22"/>
      <c r="R99" s="23"/>
      <c r="S99" s="23"/>
      <c r="T99" s="23"/>
      <c r="U99" s="23"/>
      <c r="V99" s="23"/>
    </row>
    <row r="100" spans="7:22">
      <c r="G100" s="22"/>
      <c r="J100" s="22"/>
      <c r="K100" s="22"/>
      <c r="R100" s="23"/>
      <c r="S100" s="23"/>
      <c r="T100" s="23"/>
      <c r="U100" s="23"/>
      <c r="V100" s="23"/>
    </row>
    <row r="101" spans="7:22">
      <c r="G101" s="22"/>
      <c r="J101" s="22"/>
      <c r="K101" s="22"/>
      <c r="R101" s="23"/>
      <c r="S101" s="23"/>
      <c r="T101" s="23"/>
      <c r="U101" s="23"/>
      <c r="V101" s="23"/>
    </row>
    <row r="102" spans="7:22">
      <c r="G102" s="22"/>
      <c r="J102" s="22"/>
      <c r="K102" s="22"/>
      <c r="R102" s="23"/>
      <c r="S102" s="23"/>
      <c r="T102" s="23"/>
      <c r="U102" s="23"/>
      <c r="V102" s="23"/>
    </row>
    <row r="103" spans="7:22">
      <c r="G103" s="22"/>
      <c r="J103" s="22"/>
      <c r="K103" s="22"/>
      <c r="R103" s="23"/>
      <c r="S103" s="23"/>
      <c r="T103" s="23"/>
      <c r="U103" s="23"/>
      <c r="V103" s="23"/>
    </row>
    <row r="104" spans="7:22">
      <c r="G104" s="22"/>
      <c r="J104" s="22"/>
      <c r="K104" s="22"/>
      <c r="R104" s="23"/>
      <c r="S104" s="23"/>
      <c r="T104" s="23"/>
      <c r="U104" s="23"/>
      <c r="V104" s="23"/>
    </row>
    <row r="105" spans="7:22">
      <c r="G105" s="22"/>
      <c r="J105" s="22"/>
      <c r="K105" s="22"/>
      <c r="R105" s="23"/>
      <c r="S105" s="23"/>
      <c r="T105" s="23"/>
      <c r="U105" s="23"/>
      <c r="V105" s="23"/>
    </row>
    <row r="106" spans="7:22">
      <c r="G106" s="22"/>
      <c r="J106" s="22"/>
      <c r="K106" s="22"/>
      <c r="R106" s="23"/>
      <c r="S106" s="23"/>
      <c r="T106" s="23"/>
      <c r="U106" s="23"/>
      <c r="V106" s="23"/>
    </row>
    <row r="107" spans="7:22">
      <c r="G107" s="22"/>
      <c r="J107" s="22"/>
      <c r="K107" s="22"/>
      <c r="R107" s="23"/>
      <c r="S107" s="23"/>
      <c r="T107" s="23"/>
      <c r="U107" s="23"/>
      <c r="V107" s="23"/>
    </row>
    <row r="108" spans="7:22">
      <c r="G108" s="22"/>
      <c r="J108" s="22"/>
      <c r="K108" s="22"/>
      <c r="R108" s="23"/>
      <c r="S108" s="23"/>
      <c r="T108" s="23"/>
      <c r="U108" s="23"/>
      <c r="V108" s="23"/>
    </row>
    <row r="109" spans="7:22">
      <c r="G109" s="22"/>
      <c r="J109" s="22"/>
      <c r="K109" s="22"/>
      <c r="R109" s="23"/>
      <c r="S109" s="23"/>
      <c r="T109" s="23"/>
      <c r="U109" s="23"/>
      <c r="V109" s="23"/>
    </row>
    <row r="110" spans="7:22">
      <c r="G110" s="22"/>
      <c r="J110" s="22"/>
      <c r="K110" s="22"/>
      <c r="R110" s="23"/>
      <c r="S110" s="23"/>
      <c r="T110" s="23"/>
      <c r="U110" s="23"/>
      <c r="V110" s="23"/>
    </row>
    <row r="111" spans="7:22">
      <c r="G111" s="22"/>
      <c r="J111" s="22"/>
      <c r="K111" s="22"/>
      <c r="R111" s="23"/>
      <c r="S111" s="23"/>
      <c r="T111" s="23"/>
      <c r="U111" s="23"/>
      <c r="V111" s="23"/>
    </row>
    <row r="112" spans="7:22">
      <c r="G112" s="22"/>
      <c r="J112" s="22"/>
      <c r="K112" s="22"/>
      <c r="R112" s="23"/>
      <c r="S112" s="23"/>
      <c r="T112" s="23"/>
      <c r="U112" s="23"/>
      <c r="V112" s="23"/>
    </row>
    <row r="113" spans="7:22">
      <c r="G113" s="22"/>
      <c r="J113" s="22"/>
      <c r="K113" s="22"/>
      <c r="R113" s="23"/>
      <c r="S113" s="23"/>
      <c r="T113" s="23"/>
      <c r="U113" s="23"/>
      <c r="V113" s="23"/>
    </row>
    <row r="114" spans="7:22">
      <c r="G114" s="22"/>
      <c r="J114" s="22"/>
      <c r="K114" s="22"/>
      <c r="R114" s="23"/>
      <c r="S114" s="23"/>
      <c r="T114" s="23"/>
      <c r="U114" s="23"/>
      <c r="V114" s="23"/>
    </row>
    <row r="115" spans="7:22">
      <c r="G115" s="22"/>
      <c r="J115" s="22"/>
      <c r="K115" s="22"/>
      <c r="R115" s="23"/>
      <c r="S115" s="23"/>
      <c r="T115" s="23"/>
      <c r="U115" s="23"/>
      <c r="V115" s="23"/>
    </row>
    <row r="116" spans="7:22">
      <c r="G116" s="22"/>
      <c r="J116" s="22"/>
      <c r="K116" s="22"/>
      <c r="R116" s="23"/>
      <c r="S116" s="23"/>
      <c r="T116" s="23"/>
      <c r="U116" s="23"/>
      <c r="V116" s="23"/>
    </row>
    <row r="117" spans="7:22">
      <c r="G117" s="22"/>
      <c r="J117" s="22"/>
      <c r="K117" s="22"/>
      <c r="R117" s="23"/>
      <c r="S117" s="23"/>
      <c r="T117" s="23"/>
      <c r="U117" s="23"/>
      <c r="V117" s="23"/>
    </row>
    <row r="118" spans="7:22">
      <c r="G118" s="22"/>
      <c r="J118" s="22"/>
      <c r="K118" s="22"/>
      <c r="R118" s="23"/>
      <c r="S118" s="23"/>
      <c r="T118" s="23"/>
      <c r="U118" s="23"/>
      <c r="V118" s="23"/>
    </row>
    <row r="119" spans="7:22">
      <c r="G119" s="22"/>
      <c r="J119" s="22"/>
      <c r="K119" s="22"/>
      <c r="R119" s="23"/>
      <c r="S119" s="23"/>
      <c r="T119" s="23"/>
      <c r="U119" s="23"/>
      <c r="V119" s="23"/>
    </row>
    <row r="120" spans="7:22">
      <c r="G120" s="22"/>
      <c r="J120" s="22"/>
      <c r="K120" s="22"/>
      <c r="R120" s="23"/>
      <c r="S120" s="23"/>
      <c r="T120" s="23"/>
      <c r="U120" s="23"/>
      <c r="V120" s="23"/>
    </row>
    <row r="121" spans="7:22">
      <c r="G121" s="22"/>
      <c r="J121" s="22"/>
      <c r="K121" s="22"/>
      <c r="R121" s="23"/>
      <c r="S121" s="23"/>
      <c r="T121" s="23"/>
      <c r="U121" s="23"/>
      <c r="V121" s="23"/>
    </row>
    <row r="122" spans="7:22">
      <c r="G122" s="22"/>
      <c r="J122" s="22"/>
      <c r="K122" s="22"/>
      <c r="R122" s="23"/>
      <c r="S122" s="23"/>
      <c r="T122" s="23"/>
      <c r="U122" s="23"/>
      <c r="V122" s="23"/>
    </row>
    <row r="123" spans="7:22">
      <c r="G123" s="22"/>
      <c r="J123" s="22"/>
      <c r="K123" s="22"/>
      <c r="R123" s="23"/>
      <c r="S123" s="23"/>
      <c r="T123" s="23"/>
      <c r="U123" s="23"/>
      <c r="V123" s="23"/>
    </row>
    <row r="124" spans="7:22">
      <c r="G124" s="22"/>
      <c r="J124" s="22"/>
      <c r="K124" s="22"/>
      <c r="R124" s="23"/>
      <c r="S124" s="23"/>
      <c r="T124" s="23"/>
      <c r="U124" s="23"/>
      <c r="V124" s="23"/>
    </row>
    <row r="125" spans="7:22">
      <c r="G125" s="22"/>
      <c r="J125" s="22"/>
      <c r="K125" s="22"/>
      <c r="R125" s="23"/>
      <c r="S125" s="23"/>
      <c r="T125" s="23"/>
      <c r="U125" s="23"/>
      <c r="V125" s="23"/>
    </row>
    <row r="126" spans="7:22">
      <c r="G126" s="22"/>
      <c r="J126" s="22"/>
      <c r="K126" s="22"/>
      <c r="R126" s="23"/>
      <c r="S126" s="23"/>
      <c r="T126" s="23"/>
      <c r="U126" s="23"/>
      <c r="V126" s="23"/>
    </row>
    <row r="127" spans="7:22">
      <c r="G127" s="22"/>
      <c r="J127" s="22"/>
      <c r="K127" s="22"/>
      <c r="R127" s="23"/>
      <c r="S127" s="23"/>
      <c r="T127" s="23"/>
      <c r="U127" s="23"/>
      <c r="V127" s="23"/>
    </row>
    <row r="128" spans="7:22">
      <c r="G128" s="22"/>
      <c r="J128" s="22"/>
      <c r="K128" s="22"/>
      <c r="R128" s="23"/>
      <c r="S128" s="23"/>
      <c r="T128" s="23"/>
      <c r="U128" s="23"/>
      <c r="V128" s="23"/>
    </row>
    <row r="129" spans="7:22">
      <c r="G129" s="22"/>
      <c r="J129" s="22"/>
      <c r="K129" s="22"/>
      <c r="R129" s="23"/>
      <c r="S129" s="23"/>
      <c r="T129" s="23"/>
      <c r="U129" s="23"/>
      <c r="V129" s="23"/>
    </row>
    <row r="130" spans="7:22">
      <c r="G130" s="22"/>
      <c r="J130" s="22"/>
      <c r="K130" s="22"/>
      <c r="R130" s="23"/>
      <c r="S130" s="23"/>
      <c r="T130" s="23"/>
      <c r="U130" s="23"/>
      <c r="V130" s="23"/>
    </row>
    <row r="131" spans="7:22">
      <c r="G131" s="22"/>
      <c r="J131" s="22"/>
      <c r="K131" s="22"/>
      <c r="R131" s="23"/>
      <c r="S131" s="23"/>
      <c r="T131" s="23"/>
      <c r="U131" s="23"/>
      <c r="V131" s="23"/>
    </row>
    <row r="132" spans="7:22">
      <c r="G132" s="22"/>
      <c r="J132" s="22"/>
      <c r="K132" s="22"/>
      <c r="R132" s="23"/>
      <c r="S132" s="23"/>
      <c r="T132" s="23"/>
      <c r="U132" s="23"/>
      <c r="V132" s="23"/>
    </row>
    <row r="133" spans="7:22">
      <c r="G133" s="22"/>
      <c r="J133" s="22"/>
      <c r="K133" s="22"/>
      <c r="R133" s="23"/>
      <c r="S133" s="23"/>
      <c r="T133" s="23"/>
      <c r="U133" s="23"/>
      <c r="V133" s="23"/>
    </row>
    <row r="134" spans="7:22">
      <c r="G134" s="22"/>
      <c r="J134" s="22"/>
      <c r="K134" s="22"/>
      <c r="R134" s="23"/>
      <c r="S134" s="23"/>
      <c r="T134" s="23"/>
      <c r="U134" s="23"/>
      <c r="V134" s="23"/>
    </row>
    <row r="135" spans="7:22">
      <c r="G135" s="22"/>
      <c r="J135" s="22"/>
      <c r="K135" s="22"/>
      <c r="R135" s="23"/>
      <c r="S135" s="23"/>
      <c r="T135" s="23"/>
      <c r="U135" s="23"/>
      <c r="V135" s="23"/>
    </row>
    <row r="136" spans="7:22">
      <c r="G136" s="22"/>
      <c r="J136" s="22"/>
      <c r="K136" s="22"/>
      <c r="R136" s="23"/>
      <c r="S136" s="23"/>
      <c r="T136" s="23"/>
      <c r="U136" s="23"/>
      <c r="V136" s="23"/>
    </row>
    <row r="137" spans="7:22">
      <c r="G137" s="22"/>
      <c r="J137" s="22"/>
      <c r="K137" s="22"/>
      <c r="R137" s="23"/>
      <c r="S137" s="23"/>
      <c r="T137" s="23"/>
      <c r="U137" s="23"/>
      <c r="V137" s="23"/>
    </row>
    <row r="138" spans="7:22">
      <c r="G138" s="22"/>
      <c r="J138" s="22"/>
      <c r="K138" s="22"/>
      <c r="R138" s="23"/>
      <c r="S138" s="23"/>
      <c r="T138" s="23"/>
      <c r="U138" s="23"/>
      <c r="V138" s="23"/>
    </row>
    <row r="139" spans="7:22">
      <c r="G139" s="22"/>
      <c r="J139" s="22"/>
      <c r="K139" s="22"/>
      <c r="R139" s="23"/>
      <c r="S139" s="23"/>
      <c r="T139" s="23"/>
      <c r="U139" s="23"/>
      <c r="V139" s="23"/>
    </row>
    <row r="140" spans="7:22">
      <c r="G140" s="22"/>
      <c r="J140" s="22"/>
      <c r="K140" s="22"/>
      <c r="R140" s="23"/>
      <c r="S140" s="23"/>
      <c r="T140" s="23"/>
      <c r="U140" s="23"/>
      <c r="V140" s="23"/>
    </row>
    <row r="141" spans="7:22">
      <c r="G141" s="22"/>
      <c r="J141" s="22"/>
      <c r="K141" s="22"/>
      <c r="R141" s="23"/>
      <c r="S141" s="23"/>
      <c r="T141" s="23"/>
      <c r="U141" s="23"/>
      <c r="V141" s="23"/>
    </row>
    <row r="142" spans="7:22">
      <c r="G142" s="22"/>
      <c r="J142" s="22"/>
      <c r="K142" s="22"/>
      <c r="R142" s="23"/>
      <c r="S142" s="23"/>
      <c r="T142" s="23"/>
      <c r="U142" s="23"/>
      <c r="V142" s="23"/>
    </row>
    <row r="143" spans="7:22">
      <c r="G143" s="22"/>
      <c r="J143" s="22"/>
      <c r="K143" s="22"/>
      <c r="R143" s="23"/>
      <c r="S143" s="23"/>
      <c r="T143" s="23"/>
      <c r="U143" s="23"/>
      <c r="V143" s="23"/>
    </row>
    <row r="144" spans="7:22">
      <c r="G144" s="22"/>
      <c r="J144" s="22"/>
      <c r="K144" s="22"/>
      <c r="R144" s="23"/>
      <c r="S144" s="23"/>
      <c r="T144" s="23"/>
      <c r="U144" s="23"/>
      <c r="V144" s="23"/>
    </row>
    <row r="145" spans="7:22">
      <c r="G145" s="22"/>
      <c r="J145" s="22"/>
      <c r="K145" s="22"/>
      <c r="R145" s="23"/>
      <c r="S145" s="23"/>
      <c r="T145" s="23"/>
      <c r="U145" s="23"/>
      <c r="V145" s="23"/>
    </row>
    <row r="146" spans="7:22">
      <c r="G146" s="22"/>
      <c r="J146" s="22"/>
      <c r="K146" s="22"/>
      <c r="R146" s="23"/>
      <c r="S146" s="23"/>
      <c r="T146" s="23"/>
      <c r="U146" s="23"/>
      <c r="V146" s="23"/>
    </row>
    <row r="147" spans="7:22">
      <c r="G147" s="22"/>
      <c r="J147" s="22"/>
      <c r="K147" s="22"/>
      <c r="R147" s="23"/>
      <c r="S147" s="23"/>
      <c r="T147" s="23"/>
      <c r="U147" s="23"/>
      <c r="V147" s="23"/>
    </row>
    <row r="148" spans="7:22">
      <c r="G148" s="22"/>
      <c r="J148" s="22"/>
      <c r="K148" s="22"/>
      <c r="R148" s="23"/>
      <c r="S148" s="23"/>
      <c r="T148" s="23"/>
      <c r="U148" s="23"/>
      <c r="V148" s="23"/>
    </row>
    <row r="149" spans="7:22">
      <c r="G149" s="22"/>
      <c r="J149" s="22"/>
      <c r="K149" s="22"/>
      <c r="R149" s="23"/>
      <c r="S149" s="23"/>
      <c r="T149" s="23"/>
      <c r="U149" s="23"/>
      <c r="V149" s="23"/>
    </row>
    <row r="150" spans="7:22">
      <c r="G150" s="22"/>
      <c r="J150" s="22"/>
      <c r="K150" s="22"/>
      <c r="R150" s="23"/>
      <c r="S150" s="23"/>
      <c r="T150" s="23"/>
      <c r="U150" s="23"/>
      <c r="V150" s="23"/>
    </row>
    <row r="151" spans="7:22">
      <c r="G151" s="22"/>
      <c r="J151" s="22"/>
      <c r="K151" s="22"/>
      <c r="R151" s="23"/>
      <c r="S151" s="23"/>
      <c r="T151" s="23"/>
      <c r="U151" s="23"/>
      <c r="V151" s="23"/>
    </row>
    <row r="152" spans="7:22">
      <c r="G152" s="22"/>
      <c r="J152" s="22"/>
      <c r="K152" s="22"/>
      <c r="R152" s="23"/>
      <c r="S152" s="23"/>
      <c r="T152" s="23"/>
      <c r="U152" s="23"/>
      <c r="V152" s="23"/>
    </row>
    <row r="153" spans="7:22">
      <c r="G153" s="22"/>
      <c r="J153" s="22"/>
      <c r="K153" s="22"/>
      <c r="R153" s="23"/>
      <c r="S153" s="23"/>
      <c r="T153" s="23"/>
      <c r="U153" s="23"/>
      <c r="V153" s="23"/>
    </row>
    <row r="154" spans="7:22">
      <c r="G154" s="22"/>
      <c r="J154" s="22"/>
      <c r="K154" s="22"/>
      <c r="R154" s="23"/>
      <c r="S154" s="23"/>
      <c r="T154" s="23"/>
      <c r="U154" s="23"/>
      <c r="V154" s="23"/>
    </row>
    <row r="155" spans="7:22">
      <c r="G155" s="22"/>
      <c r="J155" s="22"/>
      <c r="K155" s="22"/>
      <c r="R155" s="23"/>
      <c r="S155" s="23"/>
      <c r="T155" s="23"/>
      <c r="U155" s="23"/>
      <c r="V155" s="23"/>
    </row>
    <row r="156" spans="7:22">
      <c r="G156" s="22"/>
      <c r="J156" s="22"/>
      <c r="K156" s="22"/>
      <c r="R156" s="23"/>
      <c r="S156" s="23"/>
      <c r="T156" s="23"/>
      <c r="U156" s="23"/>
      <c r="V156" s="23"/>
    </row>
    <row r="157" spans="7:22">
      <c r="G157" s="22"/>
      <c r="J157" s="22"/>
      <c r="K157" s="22"/>
      <c r="R157" s="23"/>
      <c r="S157" s="23"/>
      <c r="T157" s="23"/>
      <c r="U157" s="23"/>
      <c r="V157" s="23"/>
    </row>
    <row r="158" spans="7:22">
      <c r="G158" s="22"/>
      <c r="J158" s="22"/>
      <c r="K158" s="22"/>
      <c r="R158" s="23"/>
      <c r="S158" s="23"/>
      <c r="T158" s="23"/>
      <c r="U158" s="23"/>
      <c r="V158" s="23"/>
    </row>
    <row r="159" spans="7:22">
      <c r="G159" s="22"/>
      <c r="J159" s="22"/>
      <c r="K159" s="22"/>
      <c r="R159" s="23"/>
      <c r="S159" s="23"/>
      <c r="T159" s="23"/>
      <c r="U159" s="23"/>
      <c r="V159" s="23"/>
    </row>
    <row r="160" spans="7:22">
      <c r="G160" s="22"/>
      <c r="J160" s="22"/>
      <c r="K160" s="22"/>
      <c r="R160" s="23"/>
      <c r="S160" s="23"/>
      <c r="T160" s="23"/>
      <c r="U160" s="23"/>
      <c r="V160" s="23"/>
    </row>
    <row r="161" spans="7:22">
      <c r="G161" s="22"/>
      <c r="J161" s="22"/>
      <c r="K161" s="22"/>
      <c r="R161" s="23"/>
      <c r="S161" s="23"/>
      <c r="T161" s="23"/>
      <c r="U161" s="23"/>
      <c r="V161" s="23"/>
    </row>
    <row r="162" spans="7:22">
      <c r="G162" s="22"/>
      <c r="J162" s="22"/>
      <c r="K162" s="22"/>
      <c r="R162" s="23"/>
      <c r="S162" s="23"/>
      <c r="T162" s="23"/>
      <c r="U162" s="23"/>
      <c r="V162" s="23"/>
    </row>
    <row r="163" spans="7:22">
      <c r="G163" s="22"/>
      <c r="J163" s="22"/>
      <c r="K163" s="22"/>
      <c r="R163" s="23"/>
      <c r="S163" s="23"/>
      <c r="T163" s="23"/>
      <c r="U163" s="23"/>
      <c r="V163" s="23"/>
    </row>
    <row r="164" spans="7:22">
      <c r="G164" s="22"/>
      <c r="J164" s="22"/>
      <c r="K164" s="22"/>
      <c r="R164" s="23"/>
      <c r="S164" s="23"/>
      <c r="T164" s="23"/>
      <c r="U164" s="23"/>
      <c r="V164" s="23"/>
    </row>
    <row r="165" spans="7:22">
      <c r="G165" s="22"/>
      <c r="J165" s="22"/>
      <c r="K165" s="22"/>
      <c r="R165" s="23"/>
      <c r="S165" s="23"/>
      <c r="T165" s="23"/>
      <c r="U165" s="23"/>
      <c r="V165" s="23"/>
    </row>
    <row r="166" spans="7:22">
      <c r="G166" s="22"/>
      <c r="J166" s="22"/>
      <c r="K166" s="22"/>
      <c r="R166" s="23"/>
      <c r="S166" s="23"/>
      <c r="T166" s="23"/>
      <c r="U166" s="23"/>
      <c r="V166" s="23"/>
    </row>
    <row r="167" spans="7:22">
      <c r="G167" s="22"/>
      <c r="J167" s="22"/>
      <c r="K167" s="22"/>
      <c r="R167" s="23"/>
      <c r="S167" s="23"/>
      <c r="T167" s="23"/>
      <c r="U167" s="23"/>
      <c r="V167" s="23"/>
    </row>
    <row r="168" spans="7:22">
      <c r="G168" s="22"/>
      <c r="J168" s="22"/>
      <c r="K168" s="22"/>
      <c r="R168" s="23"/>
      <c r="S168" s="23"/>
      <c r="T168" s="23"/>
      <c r="U168" s="23"/>
      <c r="V168" s="23"/>
    </row>
    <row r="169" spans="7:22">
      <c r="G169" s="22"/>
      <c r="J169" s="22"/>
      <c r="K169" s="22"/>
      <c r="R169" s="23"/>
      <c r="S169" s="23"/>
      <c r="T169" s="23"/>
      <c r="U169" s="23"/>
      <c r="V169" s="23"/>
    </row>
    <row r="170" spans="7:22">
      <c r="G170" s="22"/>
      <c r="J170" s="22"/>
      <c r="K170" s="22"/>
      <c r="R170" s="23"/>
      <c r="S170" s="23"/>
      <c r="T170" s="23"/>
      <c r="U170" s="23"/>
      <c r="V170" s="23"/>
    </row>
    <row r="171" spans="7:22">
      <c r="G171" s="22"/>
      <c r="J171" s="22"/>
      <c r="K171" s="22"/>
    </row>
  </sheetData>
  <mergeCells count="2">
    <mergeCell ref="R5:W5"/>
    <mergeCell ref="M5:Q5"/>
  </mergeCells>
  <pageMargins left="0.7" right="0.7"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P96"/>
  <sheetViews>
    <sheetView zoomScale="80" zoomScaleNormal="80" workbookViewId="0">
      <selection sqref="A1:O1"/>
    </sheetView>
  </sheetViews>
  <sheetFormatPr baseColWidth="10" defaultRowHeight="15"/>
  <cols>
    <col min="1" max="1" width="27" customWidth="1"/>
    <col min="2" max="2" width="20" customWidth="1"/>
    <col min="3" max="5" width="14.140625" customWidth="1"/>
    <col min="6" max="6" width="10.5703125" customWidth="1"/>
  </cols>
  <sheetData>
    <row r="1" spans="1:16" s="5" customFormat="1" ht="45" customHeight="1" thickBot="1">
      <c r="A1" s="196" t="s">
        <v>181</v>
      </c>
      <c r="B1" s="197"/>
      <c r="C1" s="197"/>
      <c r="D1" s="197"/>
      <c r="E1" s="197"/>
      <c r="F1" s="197"/>
      <c r="G1" s="197"/>
      <c r="H1" s="197"/>
      <c r="I1" s="197"/>
      <c r="J1" s="197"/>
      <c r="K1" s="197"/>
      <c r="L1" s="197"/>
      <c r="M1" s="197"/>
      <c r="N1" s="197"/>
      <c r="O1" s="198"/>
    </row>
    <row r="2" spans="1:16">
      <c r="A2" s="180" t="s">
        <v>43</v>
      </c>
      <c r="B2" s="180"/>
      <c r="C2" s="180"/>
      <c r="D2" s="180"/>
      <c r="E2" s="180"/>
    </row>
    <row r="3" spans="1:16" ht="34.5">
      <c r="A3" s="1" t="s">
        <v>0</v>
      </c>
      <c r="B3" s="2" t="s">
        <v>1</v>
      </c>
      <c r="C3" s="2" t="s">
        <v>42</v>
      </c>
      <c r="D3" s="2" t="s">
        <v>2</v>
      </c>
    </row>
    <row r="4" spans="1:16" ht="21">
      <c r="A4" s="14"/>
      <c r="B4" s="15"/>
      <c r="C4" s="16"/>
      <c r="D4" s="15"/>
    </row>
    <row r="6" spans="1:16" ht="43.5" customHeight="1">
      <c r="C6" s="47"/>
      <c r="D6" s="47"/>
      <c r="E6" s="47"/>
      <c r="F6" s="47"/>
      <c r="G6" s="48"/>
      <c r="H6" s="48"/>
      <c r="I6" s="48"/>
      <c r="J6" s="187" t="s">
        <v>39</v>
      </c>
      <c r="K6" s="188"/>
      <c r="L6" s="188"/>
      <c r="M6" s="188"/>
      <c r="N6" s="189"/>
    </row>
    <row r="7" spans="1:16" ht="45">
      <c r="A7" s="49"/>
      <c r="B7" s="49" t="s">
        <v>36</v>
      </c>
      <c r="C7" s="49" t="s">
        <v>37</v>
      </c>
      <c r="D7" s="49" t="s">
        <v>38</v>
      </c>
      <c r="E7" s="50" t="s">
        <v>40</v>
      </c>
      <c r="F7" s="50" t="s">
        <v>41</v>
      </c>
      <c r="G7" s="50" t="s">
        <v>61</v>
      </c>
      <c r="H7" s="50" t="s">
        <v>62</v>
      </c>
      <c r="I7" s="47"/>
      <c r="J7" s="51" t="s">
        <v>63</v>
      </c>
      <c r="K7" s="50" t="s">
        <v>64</v>
      </c>
      <c r="L7" s="50" t="s">
        <v>26</v>
      </c>
      <c r="M7" s="191" t="s">
        <v>67</v>
      </c>
      <c r="N7" s="192"/>
      <c r="O7" s="58" t="s">
        <v>69</v>
      </c>
    </row>
    <row r="8" spans="1:16">
      <c r="A8" s="49" t="s">
        <v>143</v>
      </c>
      <c r="B8" s="52"/>
      <c r="C8" s="52"/>
      <c r="D8" s="53"/>
      <c r="E8" s="54"/>
      <c r="F8" s="52"/>
      <c r="G8" s="52">
        <v>0.98</v>
      </c>
      <c r="H8" s="52"/>
      <c r="I8" s="47"/>
      <c r="J8" s="55"/>
      <c r="K8" s="55"/>
      <c r="L8" s="55"/>
      <c r="M8" s="106" t="s">
        <v>115</v>
      </c>
      <c r="N8" s="55"/>
      <c r="O8" s="59">
        <f>+'Fichier Client'!$B$2</f>
        <v>1</v>
      </c>
    </row>
    <row r="9" spans="1:16">
      <c r="A9" s="49" t="s">
        <v>65</v>
      </c>
      <c r="B9" s="52"/>
      <c r="C9" s="52"/>
      <c r="D9" s="53"/>
      <c r="E9" s="54"/>
      <c r="F9" s="52"/>
      <c r="G9" s="52">
        <v>0.98</v>
      </c>
      <c r="H9" s="52"/>
      <c r="I9" s="47"/>
      <c r="J9" s="55"/>
      <c r="K9" s="55"/>
      <c r="L9" s="55"/>
      <c r="M9" s="106" t="s">
        <v>171</v>
      </c>
      <c r="N9" s="55"/>
      <c r="O9" s="59">
        <f>+'Fichier Client'!B3</f>
        <v>1</v>
      </c>
    </row>
    <row r="10" spans="1:16">
      <c r="A10" s="49" t="s">
        <v>66</v>
      </c>
      <c r="B10" s="52"/>
      <c r="C10" s="52"/>
      <c r="D10" s="53"/>
      <c r="E10" s="54"/>
      <c r="F10" s="52"/>
      <c r="G10" s="52">
        <v>0.98</v>
      </c>
      <c r="H10" s="52"/>
      <c r="J10" s="55"/>
      <c r="K10" s="55"/>
      <c r="L10" s="55"/>
      <c r="M10" s="156" t="s">
        <v>116</v>
      </c>
      <c r="N10" s="55"/>
      <c r="O10" s="59">
        <f>+'Fichier Client'!B4</f>
        <v>8</v>
      </c>
    </row>
    <row r="11" spans="1:16" ht="15.75" thickBot="1"/>
    <row r="12" spans="1:16" ht="19.5" thickBot="1">
      <c r="A12" s="199" t="s">
        <v>3</v>
      </c>
      <c r="B12" s="200"/>
      <c r="C12" s="200"/>
      <c r="D12" s="200"/>
      <c r="E12" s="200"/>
      <c r="F12" s="200"/>
      <c r="G12" s="200"/>
      <c r="H12" s="200"/>
      <c r="I12" s="200"/>
      <c r="J12" s="200"/>
      <c r="K12" s="200"/>
      <c r="L12" s="200"/>
      <c r="M12" s="200"/>
      <c r="N12" s="200"/>
      <c r="O12" s="200"/>
    </row>
    <row r="13" spans="1:16">
      <c r="A13" s="141"/>
      <c r="B13" s="141"/>
      <c r="C13" s="141"/>
      <c r="D13" s="141"/>
      <c r="E13" s="141"/>
      <c r="F13" s="141"/>
      <c r="G13" s="141"/>
      <c r="H13" s="141"/>
      <c r="I13" s="141"/>
      <c r="J13" s="141"/>
      <c r="K13" s="141"/>
      <c r="L13" s="141"/>
      <c r="M13" s="141"/>
      <c r="N13" s="141"/>
      <c r="O13" s="141"/>
    </row>
    <row r="14" spans="1:16" ht="17.25">
      <c r="A14" s="190" t="s">
        <v>139</v>
      </c>
      <c r="B14" s="190"/>
      <c r="C14" s="190"/>
      <c r="D14" s="190"/>
      <c r="E14" s="190"/>
      <c r="F14" s="190"/>
      <c r="G14" s="190"/>
      <c r="H14" s="190"/>
      <c r="I14" s="190"/>
      <c r="J14" s="190"/>
      <c r="K14" s="190"/>
      <c r="L14" s="190"/>
      <c r="M14" s="190"/>
      <c r="N14" s="190"/>
      <c r="O14" s="190"/>
    </row>
    <row r="15" spans="1:16" s="5" customFormat="1" ht="28.15" customHeight="1">
      <c r="A15" s="131"/>
      <c r="B15" s="131"/>
      <c r="C15" s="131"/>
      <c r="D15" s="185" t="s">
        <v>4</v>
      </c>
      <c r="E15" s="185"/>
      <c r="F15" s="167" t="s">
        <v>5</v>
      </c>
      <c r="G15" s="168"/>
      <c r="H15" s="167" t="s">
        <v>6</v>
      </c>
      <c r="I15" s="167"/>
      <c r="J15" s="56" t="s">
        <v>35</v>
      </c>
      <c r="K15" s="168" t="s">
        <v>7</v>
      </c>
      <c r="L15" s="168"/>
      <c r="M15" s="168" t="s">
        <v>8</v>
      </c>
      <c r="N15" s="168"/>
      <c r="O15" s="168"/>
      <c r="P15"/>
    </row>
    <row r="16" spans="1:16" ht="45" customHeight="1">
      <c r="A16" s="130" t="s">
        <v>9</v>
      </c>
      <c r="B16" s="57"/>
      <c r="C16" s="127" t="s">
        <v>10</v>
      </c>
      <c r="D16" s="129" t="s">
        <v>25</v>
      </c>
      <c r="E16" s="129" t="s">
        <v>11</v>
      </c>
      <c r="F16" s="128" t="s">
        <v>12</v>
      </c>
      <c r="G16" s="127" t="s">
        <v>13</v>
      </c>
      <c r="H16" s="127" t="s">
        <v>12</v>
      </c>
      <c r="I16" s="127" t="s">
        <v>13</v>
      </c>
      <c r="J16" s="107" t="s">
        <v>25</v>
      </c>
      <c r="K16" s="127" t="s">
        <v>14</v>
      </c>
      <c r="L16" s="127" t="s">
        <v>15</v>
      </c>
      <c r="M16" s="127" t="s">
        <v>16</v>
      </c>
      <c r="N16" s="127" t="s">
        <v>17</v>
      </c>
      <c r="O16" s="127" t="s">
        <v>18</v>
      </c>
    </row>
    <row r="17" spans="1:16">
      <c r="A17" s="183"/>
      <c r="B17" s="136" t="s">
        <v>138</v>
      </c>
      <c r="C17" s="73">
        <f>'Fichier Client'!$R$2</f>
        <v>25.6</v>
      </c>
      <c r="D17" s="74"/>
      <c r="E17" s="124">
        <f>+C17*D17</f>
        <v>0</v>
      </c>
      <c r="F17" s="139">
        <v>0</v>
      </c>
      <c r="G17" s="106">
        <v>0</v>
      </c>
      <c r="H17" s="13">
        <v>0</v>
      </c>
      <c r="I17" s="106">
        <v>0</v>
      </c>
      <c r="J17" s="174"/>
      <c r="K17" s="174">
        <v>0</v>
      </c>
      <c r="L17" s="174">
        <v>0</v>
      </c>
      <c r="M17" s="186"/>
      <c r="N17" s="193">
        <f>M17*8760</f>
        <v>0</v>
      </c>
      <c r="O17" s="179">
        <f>+N17/C22</f>
        <v>0</v>
      </c>
    </row>
    <row r="18" spans="1:16">
      <c r="A18" s="183"/>
      <c r="B18" s="136" t="s">
        <v>19</v>
      </c>
      <c r="C18" s="73">
        <f>'Fichier Client'!$S$2</f>
        <v>125.5</v>
      </c>
      <c r="D18" s="74"/>
      <c r="E18" s="124">
        <f>+C18*D18</f>
        <v>0</v>
      </c>
      <c r="F18" s="139">
        <v>0</v>
      </c>
      <c r="G18" s="106">
        <v>0</v>
      </c>
      <c r="H18" s="13">
        <v>0</v>
      </c>
      <c r="I18" s="106">
        <v>0</v>
      </c>
      <c r="J18" s="175"/>
      <c r="K18" s="175">
        <v>0</v>
      </c>
      <c r="L18" s="175">
        <v>0</v>
      </c>
      <c r="M18" s="186"/>
      <c r="N18" s="193"/>
      <c r="O18" s="179"/>
    </row>
    <row r="19" spans="1:16">
      <c r="A19" s="183"/>
      <c r="B19" s="136" t="s">
        <v>20</v>
      </c>
      <c r="C19" s="73">
        <f>'Fichier Client'!$T$2</f>
        <v>78.599999999999994</v>
      </c>
      <c r="D19" s="74"/>
      <c r="E19" s="124">
        <f>+C19*D19</f>
        <v>0</v>
      </c>
      <c r="F19" s="139">
        <v>0</v>
      </c>
      <c r="G19" s="106">
        <v>0</v>
      </c>
      <c r="H19" s="13">
        <v>0</v>
      </c>
      <c r="I19" s="106">
        <v>0</v>
      </c>
      <c r="J19" s="175"/>
      <c r="K19" s="175">
        <v>0</v>
      </c>
      <c r="L19" s="175">
        <v>0</v>
      </c>
      <c r="M19" s="186"/>
      <c r="N19" s="193"/>
      <c r="O19" s="179"/>
    </row>
    <row r="20" spans="1:16">
      <c r="A20" s="140" t="s">
        <v>21</v>
      </c>
      <c r="B20" s="136" t="s">
        <v>22</v>
      </c>
      <c r="C20" s="73">
        <f>'Fichier Client'!$U$2</f>
        <v>54.5</v>
      </c>
      <c r="D20" s="74"/>
      <c r="E20" s="124">
        <f>+C20*D20</f>
        <v>0</v>
      </c>
      <c r="F20" s="139">
        <v>0</v>
      </c>
      <c r="G20" s="106">
        <v>0</v>
      </c>
      <c r="H20" s="13">
        <v>0</v>
      </c>
      <c r="I20" s="106">
        <v>0</v>
      </c>
      <c r="J20" s="175"/>
      <c r="K20" s="175">
        <v>0</v>
      </c>
      <c r="L20" s="175">
        <v>0</v>
      </c>
      <c r="M20" s="186"/>
      <c r="N20" s="193"/>
      <c r="O20" s="179"/>
    </row>
    <row r="21" spans="1:16">
      <c r="A21" s="137" t="s">
        <v>68</v>
      </c>
      <c r="B21" s="136" t="s">
        <v>23</v>
      </c>
      <c r="C21" s="73">
        <f>'Fichier Client'!$V$2</f>
        <v>45.8</v>
      </c>
      <c r="D21" s="74"/>
      <c r="E21" s="124">
        <f>+C21*D21</f>
        <v>0</v>
      </c>
      <c r="F21" s="139">
        <v>0</v>
      </c>
      <c r="G21" s="106">
        <v>0</v>
      </c>
      <c r="H21" s="13">
        <v>0</v>
      </c>
      <c r="I21" s="106">
        <v>0</v>
      </c>
      <c r="J21" s="176"/>
      <c r="K21" s="176">
        <v>0</v>
      </c>
      <c r="L21" s="176">
        <v>0</v>
      </c>
      <c r="M21" s="186"/>
      <c r="N21" s="193"/>
      <c r="O21" s="179"/>
    </row>
    <row r="22" spans="1:16">
      <c r="A22" s="138"/>
      <c r="B22" s="135" t="s">
        <v>24</v>
      </c>
      <c r="C22" s="6">
        <f>SUM(C17:C21)</f>
        <v>330</v>
      </c>
      <c r="D22" s="75">
        <f>SUM(D17:D21)</f>
        <v>0</v>
      </c>
      <c r="E22" s="120">
        <f>SUM(E17:E21)</f>
        <v>0</v>
      </c>
      <c r="I22" s="4"/>
      <c r="J22" s="4"/>
      <c r="K22" s="3"/>
      <c r="L22" s="3"/>
      <c r="M22" s="3"/>
      <c r="N22" s="134"/>
      <c r="O22" s="134"/>
    </row>
    <row r="24" spans="1:16" ht="17.25">
      <c r="A24" s="190" t="s">
        <v>140</v>
      </c>
      <c r="B24" s="190"/>
      <c r="C24" s="190"/>
      <c r="D24" s="190"/>
      <c r="E24" s="190"/>
      <c r="F24" s="190"/>
      <c r="G24" s="190"/>
      <c r="H24" s="190"/>
      <c r="I24" s="190"/>
      <c r="J24" s="190"/>
      <c r="K24" s="190"/>
      <c r="L24" s="190"/>
      <c r="M24" s="190"/>
      <c r="N24" s="190"/>
      <c r="O24" s="190"/>
    </row>
    <row r="25" spans="1:16" s="5" customFormat="1" ht="28.15" customHeight="1">
      <c r="A25" s="131"/>
      <c r="B25" s="131"/>
      <c r="C25" s="131"/>
      <c r="D25" s="185" t="s">
        <v>4</v>
      </c>
      <c r="E25" s="185"/>
      <c r="F25" s="167" t="s">
        <v>5</v>
      </c>
      <c r="G25" s="168"/>
      <c r="H25" s="167" t="s">
        <v>6</v>
      </c>
      <c r="I25" s="167"/>
      <c r="J25" s="56" t="s">
        <v>35</v>
      </c>
      <c r="K25" s="168" t="s">
        <v>7</v>
      </c>
      <c r="L25" s="168"/>
      <c r="M25" s="168" t="s">
        <v>8</v>
      </c>
      <c r="N25" s="168"/>
      <c r="O25" s="168"/>
      <c r="P25"/>
    </row>
    <row r="26" spans="1:16" ht="45" customHeight="1">
      <c r="A26" s="130" t="s">
        <v>9</v>
      </c>
      <c r="B26" s="57"/>
      <c r="C26" s="127" t="s">
        <v>10</v>
      </c>
      <c r="D26" s="129" t="s">
        <v>25</v>
      </c>
      <c r="E26" s="129" t="s">
        <v>11</v>
      </c>
      <c r="F26" s="128" t="s">
        <v>12</v>
      </c>
      <c r="G26" s="127" t="s">
        <v>13</v>
      </c>
      <c r="H26" s="127" t="s">
        <v>12</v>
      </c>
      <c r="I26" s="127" t="s">
        <v>13</v>
      </c>
      <c r="J26" s="107" t="s">
        <v>25</v>
      </c>
      <c r="K26" s="127" t="s">
        <v>14</v>
      </c>
      <c r="L26" s="127" t="s">
        <v>15</v>
      </c>
      <c r="M26" s="127" t="s">
        <v>16</v>
      </c>
      <c r="N26" s="127" t="s">
        <v>17</v>
      </c>
      <c r="O26" s="127" t="s">
        <v>18</v>
      </c>
    </row>
    <row r="27" spans="1:16">
      <c r="A27" s="183"/>
      <c r="B27" s="136" t="s">
        <v>138</v>
      </c>
      <c r="C27" s="73">
        <f>'Fichier Client'!$R$2</f>
        <v>25.6</v>
      </c>
      <c r="D27" s="74"/>
      <c r="E27" s="124">
        <f>+C27*D27</f>
        <v>0</v>
      </c>
      <c r="F27" s="139">
        <v>0</v>
      </c>
      <c r="G27" s="106">
        <v>0</v>
      </c>
      <c r="H27" s="13">
        <v>0</v>
      </c>
      <c r="I27" s="106">
        <v>0</v>
      </c>
      <c r="J27" s="174">
        <v>0</v>
      </c>
      <c r="K27" s="174">
        <v>0</v>
      </c>
      <c r="L27" s="174">
        <v>0</v>
      </c>
      <c r="M27" s="186"/>
      <c r="N27" s="193">
        <f>M27*8760</f>
        <v>0</v>
      </c>
      <c r="O27" s="179">
        <f>+N27/C32</f>
        <v>0</v>
      </c>
    </row>
    <row r="28" spans="1:16">
      <c r="A28" s="183"/>
      <c r="B28" s="136" t="s">
        <v>19</v>
      </c>
      <c r="C28" s="73">
        <f>'Fichier Client'!$S$2</f>
        <v>125.5</v>
      </c>
      <c r="D28" s="74"/>
      <c r="E28" s="124">
        <f>+C28*D28</f>
        <v>0</v>
      </c>
      <c r="F28" s="139">
        <v>0</v>
      </c>
      <c r="G28" s="106">
        <v>0</v>
      </c>
      <c r="H28" s="13">
        <v>0</v>
      </c>
      <c r="I28" s="106">
        <v>0</v>
      </c>
      <c r="J28" s="175">
        <v>0</v>
      </c>
      <c r="K28" s="175">
        <v>0</v>
      </c>
      <c r="L28" s="175">
        <v>0</v>
      </c>
      <c r="M28" s="186"/>
      <c r="N28" s="193"/>
      <c r="O28" s="179"/>
    </row>
    <row r="29" spans="1:16">
      <c r="A29" s="183"/>
      <c r="B29" s="136" t="s">
        <v>20</v>
      </c>
      <c r="C29" s="73">
        <f>'Fichier Client'!$T$2</f>
        <v>78.599999999999994</v>
      </c>
      <c r="D29" s="74"/>
      <c r="E29" s="124">
        <f>+C29*D29</f>
        <v>0</v>
      </c>
      <c r="F29" s="139">
        <v>0</v>
      </c>
      <c r="G29" s="106">
        <v>0</v>
      </c>
      <c r="H29" s="13">
        <v>0</v>
      </c>
      <c r="I29" s="106">
        <v>0</v>
      </c>
      <c r="J29" s="175">
        <v>0</v>
      </c>
      <c r="K29" s="175">
        <v>0</v>
      </c>
      <c r="L29" s="175">
        <v>0</v>
      </c>
      <c r="M29" s="186"/>
      <c r="N29" s="193"/>
      <c r="O29" s="179"/>
    </row>
    <row r="30" spans="1:16">
      <c r="A30" s="140" t="s">
        <v>21</v>
      </c>
      <c r="B30" s="136" t="s">
        <v>22</v>
      </c>
      <c r="C30" s="73">
        <f>'Fichier Client'!$U$2</f>
        <v>54.5</v>
      </c>
      <c r="D30" s="74"/>
      <c r="E30" s="124">
        <f>+C30*D30</f>
        <v>0</v>
      </c>
      <c r="F30" s="139">
        <v>0</v>
      </c>
      <c r="G30" s="106">
        <v>0</v>
      </c>
      <c r="H30" s="13">
        <v>0</v>
      </c>
      <c r="I30" s="106">
        <v>0</v>
      </c>
      <c r="J30" s="175">
        <v>0</v>
      </c>
      <c r="K30" s="175">
        <v>0</v>
      </c>
      <c r="L30" s="175">
        <v>0</v>
      </c>
      <c r="M30" s="186"/>
      <c r="N30" s="193"/>
      <c r="O30" s="179"/>
    </row>
    <row r="31" spans="1:16">
      <c r="A31" s="137" t="s">
        <v>68</v>
      </c>
      <c r="B31" s="136" t="s">
        <v>23</v>
      </c>
      <c r="C31" s="73">
        <f>'Fichier Client'!$V$2</f>
        <v>45.8</v>
      </c>
      <c r="D31" s="74"/>
      <c r="E31" s="124">
        <f>+C31*D31</f>
        <v>0</v>
      </c>
      <c r="F31" s="139">
        <v>0</v>
      </c>
      <c r="G31" s="106">
        <v>0</v>
      </c>
      <c r="H31" s="13">
        <v>0</v>
      </c>
      <c r="I31" s="106">
        <v>0</v>
      </c>
      <c r="J31" s="176">
        <v>0</v>
      </c>
      <c r="K31" s="176">
        <v>0</v>
      </c>
      <c r="L31" s="176">
        <v>0</v>
      </c>
      <c r="M31" s="186"/>
      <c r="N31" s="193"/>
      <c r="O31" s="179"/>
    </row>
    <row r="32" spans="1:16">
      <c r="A32" s="138"/>
      <c r="B32" s="135" t="s">
        <v>24</v>
      </c>
      <c r="C32" s="6">
        <f>SUM(C27:C31)</f>
        <v>330</v>
      </c>
      <c r="D32" s="75">
        <f>SUM(D27:D31)</f>
        <v>0</v>
      </c>
      <c r="E32" s="120">
        <f>SUM(E27:E31)</f>
        <v>0</v>
      </c>
      <c r="I32" s="4"/>
      <c r="J32" s="4"/>
      <c r="K32" s="3"/>
      <c r="L32" s="3"/>
      <c r="M32" s="3"/>
      <c r="N32" s="134"/>
      <c r="O32" s="134"/>
    </row>
    <row r="34" spans="1:16" ht="17.25">
      <c r="A34" s="184" t="s">
        <v>175</v>
      </c>
      <c r="B34" s="184"/>
      <c r="C34" s="184"/>
      <c r="D34" s="184"/>
      <c r="E34" s="184"/>
      <c r="F34" s="184"/>
      <c r="G34" s="184"/>
      <c r="H34" s="184"/>
      <c r="I34" s="184"/>
      <c r="J34" s="184"/>
      <c r="K34" s="184"/>
      <c r="L34" s="184"/>
      <c r="M34" s="184"/>
      <c r="N34" s="184"/>
      <c r="O34" s="184"/>
    </row>
    <row r="35" spans="1:16" s="5" customFormat="1" ht="28.15" customHeight="1">
      <c r="A35" s="131"/>
      <c r="B35" s="131"/>
      <c r="C35" s="131"/>
      <c r="D35" s="185" t="s">
        <v>4</v>
      </c>
      <c r="E35" s="185"/>
      <c r="F35" s="167" t="s">
        <v>5</v>
      </c>
      <c r="G35" s="168"/>
      <c r="H35" s="167" t="s">
        <v>6</v>
      </c>
      <c r="I35" s="167"/>
      <c r="J35" s="56" t="s">
        <v>35</v>
      </c>
      <c r="K35" s="168" t="s">
        <v>7</v>
      </c>
      <c r="L35" s="168"/>
      <c r="M35" s="168" t="s">
        <v>8</v>
      </c>
      <c r="N35" s="168"/>
      <c r="O35" s="168"/>
      <c r="P35"/>
    </row>
    <row r="36" spans="1:16" ht="46.5" customHeight="1">
      <c r="A36" s="130" t="s">
        <v>9</v>
      </c>
      <c r="B36" s="57"/>
      <c r="C36" s="127" t="s">
        <v>10</v>
      </c>
      <c r="D36" s="129" t="s">
        <v>25</v>
      </c>
      <c r="E36" s="129" t="s">
        <v>11</v>
      </c>
      <c r="F36" s="128" t="s">
        <v>12</v>
      </c>
      <c r="G36" s="127" t="s">
        <v>13</v>
      </c>
      <c r="H36" s="127" t="s">
        <v>12</v>
      </c>
      <c r="I36" s="127" t="s">
        <v>13</v>
      </c>
      <c r="J36" s="155" t="s">
        <v>25</v>
      </c>
      <c r="K36" s="127" t="s">
        <v>14</v>
      </c>
      <c r="L36" s="127" t="s">
        <v>15</v>
      </c>
      <c r="M36" s="127" t="s">
        <v>16</v>
      </c>
      <c r="N36" s="127" t="s">
        <v>17</v>
      </c>
      <c r="O36" s="127" t="s">
        <v>18</v>
      </c>
    </row>
    <row r="37" spans="1:16">
      <c r="A37" s="169"/>
      <c r="B37" s="136" t="s">
        <v>19</v>
      </c>
      <c r="C37" s="73">
        <f>'Fichier Client'!$S$3/2</f>
        <v>7</v>
      </c>
      <c r="D37" s="74"/>
      <c r="E37" s="124">
        <f>+C37*D37</f>
        <v>0</v>
      </c>
      <c r="F37" s="13">
        <v>0</v>
      </c>
      <c r="G37" s="156">
        <v>0</v>
      </c>
      <c r="H37" s="161">
        <v>0</v>
      </c>
      <c r="I37" s="156">
        <v>0</v>
      </c>
      <c r="J37" s="171"/>
      <c r="K37" s="174">
        <v>0</v>
      </c>
      <c r="L37" s="174">
        <v>0</v>
      </c>
      <c r="M37" s="177"/>
      <c r="N37" s="178">
        <f>M37*8760</f>
        <v>0</v>
      </c>
      <c r="O37" s="179">
        <f>+N37/C41</f>
        <v>0</v>
      </c>
    </row>
    <row r="38" spans="1:16">
      <c r="A38" s="170"/>
      <c r="B38" s="136" t="s">
        <v>20</v>
      </c>
      <c r="C38" s="73">
        <f>'Fichier Client'!$T$3/2</f>
        <v>3</v>
      </c>
      <c r="D38" s="74"/>
      <c r="E38" s="124">
        <f>+C38*D38</f>
        <v>0</v>
      </c>
      <c r="F38" s="13">
        <v>0</v>
      </c>
      <c r="G38" s="156">
        <v>0</v>
      </c>
      <c r="H38" s="161">
        <v>0</v>
      </c>
      <c r="I38" s="156">
        <v>0</v>
      </c>
      <c r="J38" s="172"/>
      <c r="K38" s="175">
        <v>0</v>
      </c>
      <c r="L38" s="175">
        <v>0</v>
      </c>
      <c r="M38" s="177"/>
      <c r="N38" s="178"/>
      <c r="O38" s="179"/>
    </row>
    <row r="39" spans="1:16">
      <c r="A39" s="162" t="s">
        <v>21</v>
      </c>
      <c r="B39" s="136" t="s">
        <v>22</v>
      </c>
      <c r="C39" s="73">
        <f>'Fichier Client'!$U$3/2</f>
        <v>7</v>
      </c>
      <c r="D39" s="74"/>
      <c r="E39" s="124">
        <f>+C39*D39</f>
        <v>0</v>
      </c>
      <c r="F39" s="13">
        <v>0</v>
      </c>
      <c r="G39" s="156">
        <v>0</v>
      </c>
      <c r="H39" s="161">
        <v>0</v>
      </c>
      <c r="I39" s="156">
        <v>0</v>
      </c>
      <c r="J39" s="172"/>
      <c r="K39" s="175">
        <v>0</v>
      </c>
      <c r="L39" s="175">
        <v>0</v>
      </c>
      <c r="M39" s="177"/>
      <c r="N39" s="178"/>
      <c r="O39" s="179"/>
    </row>
    <row r="40" spans="1:16">
      <c r="A40" s="137" t="s">
        <v>68</v>
      </c>
      <c r="B40" s="136" t="s">
        <v>23</v>
      </c>
      <c r="C40" s="73">
        <f>'Fichier Client'!$V$3/2</f>
        <v>3</v>
      </c>
      <c r="D40" s="74"/>
      <c r="E40" s="124">
        <f>+C40*D40</f>
        <v>0</v>
      </c>
      <c r="F40" s="13">
        <v>0</v>
      </c>
      <c r="G40" s="156">
        <v>0</v>
      </c>
      <c r="H40" s="161">
        <v>0</v>
      </c>
      <c r="I40" s="156">
        <v>0</v>
      </c>
      <c r="J40" s="173"/>
      <c r="K40" s="176">
        <v>0</v>
      </c>
      <c r="L40" s="176">
        <v>0</v>
      </c>
      <c r="M40" s="177"/>
      <c r="N40" s="178"/>
      <c r="O40" s="179"/>
    </row>
    <row r="41" spans="1:16">
      <c r="A41" s="163"/>
      <c r="B41" s="135" t="s">
        <v>24</v>
      </c>
      <c r="C41" s="6">
        <f>SUM(C37:C40)</f>
        <v>20</v>
      </c>
      <c r="D41" s="75">
        <f>SUM(D37:D40)</f>
        <v>0</v>
      </c>
      <c r="E41" s="120">
        <f>SUM(E37:E40)</f>
        <v>0</v>
      </c>
      <c r="I41" s="4"/>
      <c r="J41" s="4"/>
      <c r="K41" s="3"/>
      <c r="L41" s="3"/>
      <c r="M41" s="3"/>
      <c r="N41" s="134"/>
      <c r="O41" s="134"/>
    </row>
    <row r="43" spans="1:16" ht="17.25">
      <c r="A43" s="184" t="s">
        <v>173</v>
      </c>
      <c r="B43" s="184"/>
      <c r="C43" s="184"/>
      <c r="D43" s="184"/>
      <c r="E43" s="184"/>
      <c r="F43" s="184"/>
      <c r="G43" s="184"/>
      <c r="H43" s="184"/>
      <c r="I43" s="184"/>
      <c r="J43" s="184"/>
      <c r="K43" s="184"/>
      <c r="L43" s="184"/>
      <c r="M43" s="184"/>
      <c r="N43" s="184"/>
      <c r="O43" s="184"/>
    </row>
    <row r="44" spans="1:16" s="5" customFormat="1" ht="28.15" customHeight="1">
      <c r="A44" s="131"/>
      <c r="B44" s="131"/>
      <c r="C44" s="131"/>
      <c r="D44" s="185" t="s">
        <v>4</v>
      </c>
      <c r="E44" s="185"/>
      <c r="F44" s="167" t="s">
        <v>5</v>
      </c>
      <c r="G44" s="168"/>
      <c r="H44" s="167" t="s">
        <v>6</v>
      </c>
      <c r="I44" s="167"/>
      <c r="J44" s="56" t="s">
        <v>35</v>
      </c>
      <c r="K44" s="168" t="s">
        <v>7</v>
      </c>
      <c r="L44" s="168"/>
      <c r="M44" s="168" t="s">
        <v>8</v>
      </c>
      <c r="N44" s="168"/>
      <c r="O44" s="168"/>
      <c r="P44"/>
    </row>
    <row r="45" spans="1:16" ht="46.5" customHeight="1">
      <c r="A45" s="130" t="s">
        <v>9</v>
      </c>
      <c r="B45" s="57"/>
      <c r="C45" s="127" t="s">
        <v>10</v>
      </c>
      <c r="D45" s="129" t="s">
        <v>25</v>
      </c>
      <c r="E45" s="129" t="s">
        <v>11</v>
      </c>
      <c r="F45" s="128" t="s">
        <v>12</v>
      </c>
      <c r="G45" s="127" t="s">
        <v>13</v>
      </c>
      <c r="H45" s="127" t="s">
        <v>12</v>
      </c>
      <c r="I45" s="127" t="s">
        <v>13</v>
      </c>
      <c r="J45" s="155" t="s">
        <v>25</v>
      </c>
      <c r="K45" s="127" t="s">
        <v>14</v>
      </c>
      <c r="L45" s="127" t="s">
        <v>15</v>
      </c>
      <c r="M45" s="127" t="s">
        <v>16</v>
      </c>
      <c r="N45" s="127" t="s">
        <v>17</v>
      </c>
      <c r="O45" s="127" t="s">
        <v>18</v>
      </c>
    </row>
    <row r="46" spans="1:16">
      <c r="A46" s="169"/>
      <c r="B46" s="136" t="s">
        <v>19</v>
      </c>
      <c r="C46" s="73">
        <f>'Fichier Client'!$S$3</f>
        <v>14</v>
      </c>
      <c r="D46" s="74"/>
      <c r="E46" s="124">
        <f>+C46*D46</f>
        <v>0</v>
      </c>
      <c r="F46" s="13">
        <v>0</v>
      </c>
      <c r="G46" s="156">
        <v>0</v>
      </c>
      <c r="H46" s="161">
        <v>0</v>
      </c>
      <c r="I46" s="156">
        <v>0</v>
      </c>
      <c r="J46" s="171"/>
      <c r="K46" s="174">
        <v>0</v>
      </c>
      <c r="L46" s="174">
        <v>0</v>
      </c>
      <c r="M46" s="177"/>
      <c r="N46" s="178">
        <f>M46*8760</f>
        <v>0</v>
      </c>
      <c r="O46" s="179">
        <f>+N46/C50</f>
        <v>0</v>
      </c>
    </row>
    <row r="47" spans="1:16">
      <c r="A47" s="170"/>
      <c r="B47" s="136" t="s">
        <v>20</v>
      </c>
      <c r="C47" s="73">
        <f>'Fichier Client'!$T$3</f>
        <v>6</v>
      </c>
      <c r="D47" s="74"/>
      <c r="E47" s="124">
        <f>+C47*D47</f>
        <v>0</v>
      </c>
      <c r="F47" s="13">
        <v>0</v>
      </c>
      <c r="G47" s="156">
        <v>0</v>
      </c>
      <c r="H47" s="161">
        <v>0</v>
      </c>
      <c r="I47" s="156">
        <v>0</v>
      </c>
      <c r="J47" s="172"/>
      <c r="K47" s="175">
        <v>0</v>
      </c>
      <c r="L47" s="175">
        <v>0</v>
      </c>
      <c r="M47" s="177"/>
      <c r="N47" s="178"/>
      <c r="O47" s="179"/>
    </row>
    <row r="48" spans="1:16">
      <c r="A48" s="162" t="s">
        <v>21</v>
      </c>
      <c r="B48" s="136" t="s">
        <v>22</v>
      </c>
      <c r="C48" s="73">
        <f>'Fichier Client'!$U$3</f>
        <v>14</v>
      </c>
      <c r="D48" s="74"/>
      <c r="E48" s="124">
        <f>+C48*D48</f>
        <v>0</v>
      </c>
      <c r="F48" s="13">
        <v>0</v>
      </c>
      <c r="G48" s="156">
        <v>0</v>
      </c>
      <c r="H48" s="161">
        <v>0</v>
      </c>
      <c r="I48" s="156">
        <v>0</v>
      </c>
      <c r="J48" s="172"/>
      <c r="K48" s="175">
        <v>0</v>
      </c>
      <c r="L48" s="175">
        <v>0</v>
      </c>
      <c r="M48" s="177"/>
      <c r="N48" s="178"/>
      <c r="O48" s="179"/>
    </row>
    <row r="49" spans="1:16">
      <c r="A49" s="137" t="s">
        <v>68</v>
      </c>
      <c r="B49" s="136" t="s">
        <v>23</v>
      </c>
      <c r="C49" s="73">
        <f>'Fichier Client'!$V$3</f>
        <v>6</v>
      </c>
      <c r="D49" s="74"/>
      <c r="E49" s="124">
        <f>+C49*D49</f>
        <v>0</v>
      </c>
      <c r="F49" s="13">
        <v>0</v>
      </c>
      <c r="G49" s="156">
        <v>0</v>
      </c>
      <c r="H49" s="161">
        <v>0</v>
      </c>
      <c r="I49" s="156">
        <v>0</v>
      </c>
      <c r="J49" s="173"/>
      <c r="K49" s="176">
        <v>0</v>
      </c>
      <c r="L49" s="176">
        <v>0</v>
      </c>
      <c r="M49" s="177"/>
      <c r="N49" s="178"/>
      <c r="O49" s="179"/>
    </row>
    <row r="50" spans="1:16">
      <c r="A50" s="163"/>
      <c r="B50" s="135" t="s">
        <v>24</v>
      </c>
      <c r="C50" s="6">
        <f>SUM(C46:C49)</f>
        <v>40</v>
      </c>
      <c r="D50" s="75">
        <f>SUM(D46:D49)</f>
        <v>0</v>
      </c>
      <c r="E50" s="120">
        <f>SUM(E46:E49)</f>
        <v>0</v>
      </c>
      <c r="I50" s="4"/>
      <c r="J50" s="4"/>
      <c r="K50" s="3"/>
      <c r="L50" s="3"/>
      <c r="M50" s="3"/>
      <c r="N50" s="134"/>
      <c r="O50" s="134"/>
    </row>
    <row r="52" spans="1:16" ht="17.25">
      <c r="A52" s="184" t="s">
        <v>174</v>
      </c>
      <c r="B52" s="184"/>
      <c r="C52" s="184"/>
      <c r="D52" s="184"/>
      <c r="E52" s="184"/>
      <c r="F52" s="184"/>
      <c r="G52" s="184"/>
      <c r="H52" s="184"/>
      <c r="I52" s="184"/>
      <c r="J52" s="184"/>
      <c r="K52" s="184"/>
      <c r="L52" s="184"/>
      <c r="M52" s="184"/>
      <c r="N52" s="184"/>
      <c r="O52" s="184"/>
    </row>
    <row r="53" spans="1:16" s="5" customFormat="1" ht="28.15" customHeight="1">
      <c r="A53" s="131"/>
      <c r="B53" s="131"/>
      <c r="C53" s="131"/>
      <c r="D53" s="185" t="s">
        <v>4</v>
      </c>
      <c r="E53" s="185"/>
      <c r="F53" s="167" t="s">
        <v>5</v>
      </c>
      <c r="G53" s="168"/>
      <c r="H53" s="167" t="s">
        <v>6</v>
      </c>
      <c r="I53" s="167"/>
      <c r="J53" s="56" t="s">
        <v>35</v>
      </c>
      <c r="K53" s="168" t="s">
        <v>7</v>
      </c>
      <c r="L53" s="168"/>
      <c r="M53" s="168" t="s">
        <v>8</v>
      </c>
      <c r="N53" s="168"/>
      <c r="O53" s="168"/>
      <c r="P53"/>
    </row>
    <row r="54" spans="1:16" ht="46.5" customHeight="1">
      <c r="A54" s="130" t="s">
        <v>9</v>
      </c>
      <c r="B54" s="57"/>
      <c r="C54" s="127" t="s">
        <v>10</v>
      </c>
      <c r="D54" s="129" t="s">
        <v>25</v>
      </c>
      <c r="E54" s="129" t="s">
        <v>11</v>
      </c>
      <c r="F54" s="128" t="s">
        <v>12</v>
      </c>
      <c r="G54" s="127" t="s">
        <v>13</v>
      </c>
      <c r="H54" s="127" t="s">
        <v>12</v>
      </c>
      <c r="I54" s="127" t="s">
        <v>13</v>
      </c>
      <c r="J54" s="155" t="s">
        <v>25</v>
      </c>
      <c r="K54" s="127" t="s">
        <v>14</v>
      </c>
      <c r="L54" s="127" t="s">
        <v>15</v>
      </c>
      <c r="M54" s="127" t="s">
        <v>16</v>
      </c>
      <c r="N54" s="127" t="s">
        <v>17</v>
      </c>
      <c r="O54" s="127" t="s">
        <v>18</v>
      </c>
    </row>
    <row r="55" spans="1:16">
      <c r="A55" s="169"/>
      <c r="B55" s="136" t="s">
        <v>19</v>
      </c>
      <c r="C55" s="73">
        <f>'Fichier Client'!$S$3</f>
        <v>14</v>
      </c>
      <c r="D55" s="74"/>
      <c r="E55" s="124">
        <f>+C55*D55</f>
        <v>0</v>
      </c>
      <c r="F55" s="13">
        <v>0</v>
      </c>
      <c r="G55" s="156">
        <v>0</v>
      </c>
      <c r="H55" s="161">
        <v>0</v>
      </c>
      <c r="I55" s="156">
        <v>0</v>
      </c>
      <c r="J55" s="171">
        <v>0</v>
      </c>
      <c r="K55" s="174">
        <v>0</v>
      </c>
      <c r="L55" s="174">
        <v>0</v>
      </c>
      <c r="M55" s="177"/>
      <c r="N55" s="178">
        <f>M55*8760</f>
        <v>0</v>
      </c>
      <c r="O55" s="179">
        <f>+N55/C59</f>
        <v>0</v>
      </c>
    </row>
    <row r="56" spans="1:16">
      <c r="A56" s="170"/>
      <c r="B56" s="136" t="s">
        <v>20</v>
      </c>
      <c r="C56" s="73">
        <f>'Fichier Client'!$T$3</f>
        <v>6</v>
      </c>
      <c r="D56" s="74"/>
      <c r="E56" s="124">
        <f>+C56*D56</f>
        <v>0</v>
      </c>
      <c r="F56" s="13">
        <v>0</v>
      </c>
      <c r="G56" s="156">
        <v>0</v>
      </c>
      <c r="H56" s="161">
        <v>0</v>
      </c>
      <c r="I56" s="156">
        <v>0</v>
      </c>
      <c r="J56" s="172">
        <v>0</v>
      </c>
      <c r="K56" s="175">
        <v>0</v>
      </c>
      <c r="L56" s="175">
        <v>0</v>
      </c>
      <c r="M56" s="177"/>
      <c r="N56" s="178"/>
      <c r="O56" s="179"/>
    </row>
    <row r="57" spans="1:16">
      <c r="A57" s="162" t="s">
        <v>21</v>
      </c>
      <c r="B57" s="136" t="s">
        <v>22</v>
      </c>
      <c r="C57" s="73">
        <f>'Fichier Client'!$U$3</f>
        <v>14</v>
      </c>
      <c r="D57" s="74"/>
      <c r="E57" s="124">
        <f>+C57*D57</f>
        <v>0</v>
      </c>
      <c r="F57" s="13">
        <v>0</v>
      </c>
      <c r="G57" s="156">
        <v>0</v>
      </c>
      <c r="H57" s="161">
        <v>0</v>
      </c>
      <c r="I57" s="156">
        <v>0</v>
      </c>
      <c r="J57" s="172">
        <v>0</v>
      </c>
      <c r="K57" s="175">
        <v>0</v>
      </c>
      <c r="L57" s="175">
        <v>0</v>
      </c>
      <c r="M57" s="177"/>
      <c r="N57" s="178"/>
      <c r="O57" s="179"/>
    </row>
    <row r="58" spans="1:16">
      <c r="A58" s="137" t="s">
        <v>68</v>
      </c>
      <c r="B58" s="136" t="s">
        <v>23</v>
      </c>
      <c r="C58" s="73">
        <f>'Fichier Client'!$V$3</f>
        <v>6</v>
      </c>
      <c r="D58" s="74"/>
      <c r="E58" s="124">
        <f>+C58*D58</f>
        <v>0</v>
      </c>
      <c r="F58" s="13">
        <v>0</v>
      </c>
      <c r="G58" s="156">
        <v>0</v>
      </c>
      <c r="H58" s="161">
        <v>0</v>
      </c>
      <c r="I58" s="156">
        <v>0</v>
      </c>
      <c r="J58" s="173">
        <v>0</v>
      </c>
      <c r="K58" s="176">
        <v>0</v>
      </c>
      <c r="L58" s="176">
        <v>0</v>
      </c>
      <c r="M58" s="177"/>
      <c r="N58" s="178"/>
      <c r="O58" s="179"/>
    </row>
    <row r="59" spans="1:16">
      <c r="A59" s="163"/>
      <c r="B59" s="135" t="s">
        <v>24</v>
      </c>
      <c r="C59" s="6">
        <f>SUM(C55:C58)</f>
        <v>40</v>
      </c>
      <c r="D59" s="75">
        <f>SUM(D55:D58)</f>
        <v>0</v>
      </c>
      <c r="E59" s="120">
        <f>SUM(E55:E58)</f>
        <v>0</v>
      </c>
      <c r="I59" s="4"/>
      <c r="J59" s="4"/>
      <c r="K59" s="3"/>
      <c r="L59" s="3"/>
      <c r="M59" s="3"/>
      <c r="N59" s="134"/>
      <c r="O59" s="134"/>
    </row>
    <row r="61" spans="1:16" ht="17.25">
      <c r="A61" s="195" t="s">
        <v>144</v>
      </c>
      <c r="B61" s="195"/>
      <c r="C61" s="195"/>
      <c r="D61" s="195"/>
      <c r="E61" s="195"/>
      <c r="F61" s="195"/>
      <c r="G61" s="195"/>
      <c r="H61" s="195"/>
      <c r="I61" s="195"/>
      <c r="J61" s="195"/>
      <c r="K61" s="195"/>
      <c r="L61" s="195"/>
      <c r="M61" s="195"/>
      <c r="N61" s="195"/>
      <c r="O61" s="195"/>
    </row>
    <row r="62" spans="1:16" ht="29.25" customHeight="1">
      <c r="A62" s="131"/>
      <c r="B62" s="131"/>
      <c r="C62" s="131"/>
      <c r="D62" s="185" t="s">
        <v>4</v>
      </c>
      <c r="E62" s="185"/>
      <c r="F62" s="167" t="s">
        <v>5</v>
      </c>
      <c r="G62" s="168"/>
      <c r="H62" s="167" t="s">
        <v>6</v>
      </c>
      <c r="I62" s="167"/>
      <c r="J62" s="56" t="s">
        <v>35</v>
      </c>
      <c r="K62" s="168" t="s">
        <v>7</v>
      </c>
      <c r="L62" s="168"/>
      <c r="M62" s="168" t="s">
        <v>8</v>
      </c>
      <c r="N62" s="168"/>
      <c r="O62" s="168"/>
    </row>
    <row r="63" spans="1:16" ht="42" customHeight="1">
      <c r="A63" s="130" t="s">
        <v>9</v>
      </c>
      <c r="B63" s="57"/>
      <c r="C63" s="127" t="s">
        <v>10</v>
      </c>
      <c r="D63" s="129" t="s">
        <v>25</v>
      </c>
      <c r="E63" s="129" t="s">
        <v>11</v>
      </c>
      <c r="F63" s="128" t="s">
        <v>12</v>
      </c>
      <c r="G63" s="127" t="s">
        <v>13</v>
      </c>
      <c r="H63" s="127" t="s">
        <v>12</v>
      </c>
      <c r="I63" s="127" t="s">
        <v>13</v>
      </c>
      <c r="J63" s="107" t="s">
        <v>25</v>
      </c>
      <c r="K63" s="127" t="s">
        <v>14</v>
      </c>
      <c r="L63" s="127" t="s">
        <v>15</v>
      </c>
      <c r="M63" s="127" t="s">
        <v>16</v>
      </c>
      <c r="N63" s="127" t="s">
        <v>17</v>
      </c>
      <c r="O63" s="127" t="s">
        <v>18</v>
      </c>
    </row>
    <row r="64" spans="1:16">
      <c r="A64" s="133"/>
      <c r="B64" s="125" t="s">
        <v>135</v>
      </c>
      <c r="C64" s="73">
        <f>'Fichier Client'!$R$4/2</f>
        <v>55</v>
      </c>
      <c r="D64" s="74"/>
      <c r="E64" s="124">
        <f>+C64*D64</f>
        <v>0</v>
      </c>
      <c r="F64" s="13">
        <v>0</v>
      </c>
      <c r="G64" s="106">
        <v>0</v>
      </c>
      <c r="H64" s="13">
        <v>0</v>
      </c>
      <c r="I64" s="123">
        <v>0</v>
      </c>
      <c r="J64" s="174">
        <v>0</v>
      </c>
      <c r="K64" s="174">
        <v>0</v>
      </c>
      <c r="L64" s="174">
        <v>0</v>
      </c>
      <c r="M64" s="194"/>
      <c r="N64" s="178">
        <f>M64*8760</f>
        <v>0</v>
      </c>
      <c r="O64" s="179">
        <f>+N64/C67</f>
        <v>0</v>
      </c>
    </row>
    <row r="65" spans="1:15">
      <c r="A65" s="181"/>
      <c r="B65" s="125" t="s">
        <v>134</v>
      </c>
      <c r="C65" s="73"/>
      <c r="D65" s="74"/>
      <c r="E65" s="124">
        <f>+C65*D65</f>
        <v>0</v>
      </c>
      <c r="F65" s="13">
        <v>0</v>
      </c>
      <c r="G65" s="106">
        <v>0</v>
      </c>
      <c r="H65" s="13">
        <v>0</v>
      </c>
      <c r="I65" s="123">
        <v>0</v>
      </c>
      <c r="J65" s="175"/>
      <c r="K65" s="175">
        <v>0</v>
      </c>
      <c r="L65" s="175">
        <v>0</v>
      </c>
      <c r="M65" s="194"/>
      <c r="N65" s="178"/>
      <c r="O65" s="179"/>
    </row>
    <row r="66" spans="1:15">
      <c r="A66" s="182"/>
      <c r="B66" s="125" t="s">
        <v>133</v>
      </c>
      <c r="C66" s="73"/>
      <c r="D66" s="74"/>
      <c r="E66" s="124">
        <f>+C66*D66</f>
        <v>0</v>
      </c>
      <c r="F66" s="13">
        <v>0</v>
      </c>
      <c r="G66" s="106">
        <v>0</v>
      </c>
      <c r="H66" s="13">
        <v>0</v>
      </c>
      <c r="I66" s="123">
        <v>0</v>
      </c>
      <c r="J66" s="176"/>
      <c r="K66" s="176">
        <v>0</v>
      </c>
      <c r="L66" s="176">
        <v>0</v>
      </c>
      <c r="M66" s="194"/>
      <c r="N66" s="178"/>
      <c r="O66" s="179"/>
    </row>
    <row r="67" spans="1:15">
      <c r="A67" s="122"/>
      <c r="B67" s="121" t="s">
        <v>24</v>
      </c>
      <c r="C67" s="132">
        <f>SUM(C64:C66)</f>
        <v>55</v>
      </c>
      <c r="D67" s="75">
        <f>SUM(D64:D66)</f>
        <v>0</v>
      </c>
      <c r="E67" s="120">
        <f>SUM(E64:E66)</f>
        <v>0</v>
      </c>
      <c r="K67" s="119"/>
      <c r="L67" s="119"/>
      <c r="M67" s="119"/>
      <c r="N67" s="118"/>
      <c r="O67" s="118"/>
    </row>
    <row r="69" spans="1:15" ht="17.25">
      <c r="A69" s="195" t="s">
        <v>137</v>
      </c>
      <c r="B69" s="195"/>
      <c r="C69" s="195"/>
      <c r="D69" s="195"/>
      <c r="E69" s="195"/>
      <c r="F69" s="195"/>
      <c r="G69" s="195"/>
      <c r="H69" s="195"/>
      <c r="I69" s="195"/>
      <c r="J69" s="195"/>
      <c r="K69" s="195"/>
      <c r="L69" s="195"/>
      <c r="M69" s="195"/>
      <c r="N69" s="195"/>
      <c r="O69" s="195"/>
    </row>
    <row r="70" spans="1:15" ht="29.25" customHeight="1">
      <c r="A70" s="131"/>
      <c r="B70" s="131"/>
      <c r="C70" s="131"/>
      <c r="D70" s="185" t="s">
        <v>4</v>
      </c>
      <c r="E70" s="185"/>
      <c r="F70" s="167" t="s">
        <v>5</v>
      </c>
      <c r="G70" s="168"/>
      <c r="H70" s="167" t="s">
        <v>6</v>
      </c>
      <c r="I70" s="167"/>
      <c r="J70" s="56" t="s">
        <v>35</v>
      </c>
      <c r="K70" s="168" t="s">
        <v>7</v>
      </c>
      <c r="L70" s="168"/>
      <c r="M70" s="168" t="s">
        <v>8</v>
      </c>
      <c r="N70" s="168"/>
      <c r="O70" s="168"/>
    </row>
    <row r="71" spans="1:15" ht="42" customHeight="1">
      <c r="A71" s="130" t="s">
        <v>9</v>
      </c>
      <c r="B71" s="57"/>
      <c r="C71" s="127" t="s">
        <v>10</v>
      </c>
      <c r="D71" s="129" t="s">
        <v>25</v>
      </c>
      <c r="E71" s="129" t="s">
        <v>11</v>
      </c>
      <c r="F71" s="128" t="s">
        <v>12</v>
      </c>
      <c r="G71" s="127" t="s">
        <v>13</v>
      </c>
      <c r="H71" s="127" t="s">
        <v>12</v>
      </c>
      <c r="I71" s="127" t="s">
        <v>13</v>
      </c>
      <c r="J71" s="107" t="s">
        <v>25</v>
      </c>
      <c r="K71" s="127" t="s">
        <v>14</v>
      </c>
      <c r="L71" s="127" t="s">
        <v>15</v>
      </c>
      <c r="M71" s="127" t="s">
        <v>16</v>
      </c>
      <c r="N71" s="127" t="s">
        <v>17</v>
      </c>
      <c r="O71" s="127" t="s">
        <v>18</v>
      </c>
    </row>
    <row r="72" spans="1:15">
      <c r="A72" s="133"/>
      <c r="B72" s="125" t="s">
        <v>135</v>
      </c>
      <c r="C72" s="73">
        <f>'Fichier Client'!$R$4</f>
        <v>110</v>
      </c>
      <c r="D72" s="74"/>
      <c r="E72" s="124">
        <f>+C72*D72</f>
        <v>0</v>
      </c>
      <c r="F72" s="13">
        <v>0</v>
      </c>
      <c r="G72" s="106">
        <v>0</v>
      </c>
      <c r="H72" s="13">
        <v>0</v>
      </c>
      <c r="I72" s="123">
        <v>0</v>
      </c>
      <c r="J72" s="174">
        <v>0</v>
      </c>
      <c r="K72" s="174">
        <v>0</v>
      </c>
      <c r="L72" s="174">
        <v>0</v>
      </c>
      <c r="M72" s="194"/>
      <c r="N72" s="178">
        <f>M72*8760</f>
        <v>0</v>
      </c>
      <c r="O72" s="179">
        <f>+N72/C75</f>
        <v>0</v>
      </c>
    </row>
    <row r="73" spans="1:15">
      <c r="A73" s="181"/>
      <c r="B73" s="125" t="s">
        <v>134</v>
      </c>
      <c r="C73" s="73"/>
      <c r="D73" s="74"/>
      <c r="E73" s="124">
        <f>+C73*D73</f>
        <v>0</v>
      </c>
      <c r="F73" s="13">
        <v>0</v>
      </c>
      <c r="G73" s="106">
        <v>0</v>
      </c>
      <c r="H73" s="13">
        <v>0</v>
      </c>
      <c r="I73" s="123">
        <v>0</v>
      </c>
      <c r="J73" s="175"/>
      <c r="K73" s="175">
        <v>0</v>
      </c>
      <c r="L73" s="175">
        <v>0</v>
      </c>
      <c r="M73" s="194"/>
      <c r="N73" s="178"/>
      <c r="O73" s="179"/>
    </row>
    <row r="74" spans="1:15">
      <c r="A74" s="182"/>
      <c r="B74" s="125" t="s">
        <v>133</v>
      </c>
      <c r="C74" s="73"/>
      <c r="D74" s="74"/>
      <c r="E74" s="124">
        <f>+C74*D74</f>
        <v>0</v>
      </c>
      <c r="F74" s="13">
        <v>0</v>
      </c>
      <c r="G74" s="106">
        <v>0</v>
      </c>
      <c r="H74" s="13">
        <v>0</v>
      </c>
      <c r="I74" s="123">
        <v>0</v>
      </c>
      <c r="J74" s="176"/>
      <c r="K74" s="176">
        <v>0</v>
      </c>
      <c r="L74" s="176">
        <v>0</v>
      </c>
      <c r="M74" s="194"/>
      <c r="N74" s="178"/>
      <c r="O74" s="179"/>
    </row>
    <row r="75" spans="1:15">
      <c r="A75" s="122"/>
      <c r="B75" s="121" t="s">
        <v>24</v>
      </c>
      <c r="C75" s="132">
        <f>SUM(C72:C74)</f>
        <v>110</v>
      </c>
      <c r="D75" s="75">
        <f>SUM(D72:D74)</f>
        <v>0</v>
      </c>
      <c r="E75" s="120">
        <f>SUM(E72:E74)</f>
        <v>0</v>
      </c>
      <c r="K75" s="119"/>
      <c r="L75" s="119"/>
      <c r="M75" s="119"/>
      <c r="N75" s="118"/>
      <c r="O75" s="118"/>
    </row>
    <row r="77" spans="1:15" ht="17.25">
      <c r="A77" s="195" t="s">
        <v>136</v>
      </c>
      <c r="B77" s="195"/>
      <c r="C77" s="195"/>
      <c r="D77" s="195"/>
      <c r="E77" s="195"/>
      <c r="F77" s="195"/>
      <c r="G77" s="195"/>
      <c r="H77" s="195"/>
      <c r="I77" s="195"/>
      <c r="J77" s="195"/>
      <c r="K77" s="195"/>
      <c r="L77" s="195"/>
      <c r="M77" s="195"/>
      <c r="N77" s="195"/>
      <c r="O77" s="195"/>
    </row>
    <row r="78" spans="1:15" ht="29.25" customHeight="1">
      <c r="A78" s="131"/>
      <c r="B78" s="131"/>
      <c r="C78" s="131"/>
      <c r="D78" s="185" t="s">
        <v>4</v>
      </c>
      <c r="E78" s="185"/>
      <c r="F78" s="167" t="s">
        <v>5</v>
      </c>
      <c r="G78" s="168"/>
      <c r="H78" s="167" t="s">
        <v>6</v>
      </c>
      <c r="I78" s="167"/>
      <c r="J78" s="56" t="s">
        <v>35</v>
      </c>
      <c r="K78" s="168" t="s">
        <v>7</v>
      </c>
      <c r="L78" s="168"/>
      <c r="M78" s="168" t="s">
        <v>8</v>
      </c>
      <c r="N78" s="168"/>
      <c r="O78" s="168"/>
    </row>
    <row r="79" spans="1:15" ht="42" customHeight="1">
      <c r="A79" s="130" t="s">
        <v>9</v>
      </c>
      <c r="B79" s="57"/>
      <c r="C79" s="127" t="s">
        <v>10</v>
      </c>
      <c r="D79" s="129" t="s">
        <v>25</v>
      </c>
      <c r="E79" s="129" t="s">
        <v>11</v>
      </c>
      <c r="F79" s="128" t="s">
        <v>12</v>
      </c>
      <c r="G79" s="127" t="s">
        <v>13</v>
      </c>
      <c r="H79" s="127" t="s">
        <v>12</v>
      </c>
      <c r="I79" s="127" t="s">
        <v>13</v>
      </c>
      <c r="J79" s="107" t="s">
        <v>25</v>
      </c>
      <c r="K79" s="127" t="s">
        <v>14</v>
      </c>
      <c r="L79" s="127" t="s">
        <v>15</v>
      </c>
      <c r="M79" s="127" t="s">
        <v>16</v>
      </c>
      <c r="N79" s="127" t="s">
        <v>17</v>
      </c>
      <c r="O79" s="127" t="s">
        <v>18</v>
      </c>
    </row>
    <row r="80" spans="1:15">
      <c r="A80" s="126"/>
      <c r="B80" s="125" t="s">
        <v>135</v>
      </c>
      <c r="C80" s="73">
        <f>'Fichier Client'!$R$4</f>
        <v>110</v>
      </c>
      <c r="D80" s="74"/>
      <c r="E80" s="124">
        <f>+C80*D80</f>
        <v>0</v>
      </c>
      <c r="F80" s="13">
        <v>0</v>
      </c>
      <c r="G80" s="106">
        <v>0</v>
      </c>
      <c r="H80" s="13">
        <v>0</v>
      </c>
      <c r="I80" s="123">
        <v>0</v>
      </c>
      <c r="J80" s="174">
        <v>0</v>
      </c>
      <c r="K80" s="174">
        <v>0</v>
      </c>
      <c r="L80" s="174">
        <v>0</v>
      </c>
      <c r="M80" s="194"/>
      <c r="N80" s="178">
        <f>M80*8760</f>
        <v>0</v>
      </c>
      <c r="O80" s="179">
        <f>+N80/C83</f>
        <v>0</v>
      </c>
    </row>
    <row r="81" spans="1:15">
      <c r="A81" s="201"/>
      <c r="B81" s="125" t="s">
        <v>134</v>
      </c>
      <c r="C81" s="73"/>
      <c r="D81" s="74"/>
      <c r="E81" s="124">
        <f>+C81*D81</f>
        <v>0</v>
      </c>
      <c r="F81" s="13">
        <v>0</v>
      </c>
      <c r="G81" s="106">
        <v>0</v>
      </c>
      <c r="H81" s="13">
        <v>0</v>
      </c>
      <c r="I81" s="123">
        <v>0</v>
      </c>
      <c r="J81" s="175">
        <v>0</v>
      </c>
      <c r="K81" s="175">
        <v>0</v>
      </c>
      <c r="L81" s="175">
        <v>0</v>
      </c>
      <c r="M81" s="194"/>
      <c r="N81" s="178"/>
      <c r="O81" s="179"/>
    </row>
    <row r="82" spans="1:15">
      <c r="A82" s="182"/>
      <c r="B82" s="125" t="s">
        <v>133</v>
      </c>
      <c r="C82" s="73"/>
      <c r="D82" s="74"/>
      <c r="E82" s="124">
        <f>+C82*D82</f>
        <v>0</v>
      </c>
      <c r="F82" s="13">
        <v>0</v>
      </c>
      <c r="G82" s="106">
        <v>0</v>
      </c>
      <c r="H82" s="13">
        <v>0</v>
      </c>
      <c r="I82" s="123">
        <v>0</v>
      </c>
      <c r="J82" s="176">
        <v>0</v>
      </c>
      <c r="K82" s="176">
        <v>0</v>
      </c>
      <c r="L82" s="176">
        <v>0</v>
      </c>
      <c r="M82" s="194"/>
      <c r="N82" s="178"/>
      <c r="O82" s="179"/>
    </row>
    <row r="83" spans="1:15">
      <c r="A83" s="122"/>
      <c r="B83" s="121" t="s">
        <v>24</v>
      </c>
      <c r="C83" s="6">
        <f>SUM(C80:C82)</f>
        <v>110</v>
      </c>
      <c r="D83" s="75">
        <f>SUM(D80:D82)</f>
        <v>0</v>
      </c>
      <c r="E83" s="120">
        <f>SUM(E80:E82)</f>
        <v>0</v>
      </c>
      <c r="K83" s="119"/>
      <c r="L83" s="119"/>
      <c r="M83" s="119"/>
      <c r="N83" s="118"/>
      <c r="O83" s="118"/>
    </row>
    <row r="85" spans="1:15">
      <c r="H85" s="83" t="s">
        <v>90</v>
      </c>
    </row>
    <row r="86" spans="1:15">
      <c r="H86" s="97"/>
      <c r="I86" s="98"/>
      <c r="J86" s="98"/>
      <c r="K86" s="98"/>
      <c r="L86" s="98"/>
      <c r="M86" s="98"/>
      <c r="N86" s="98"/>
      <c r="O86" s="99"/>
    </row>
    <row r="87" spans="1:15">
      <c r="H87" s="100"/>
      <c r="I87" s="117"/>
      <c r="J87" s="117"/>
      <c r="K87" s="117"/>
      <c r="L87" s="117"/>
      <c r="M87" s="117"/>
      <c r="N87" s="117"/>
      <c r="O87" s="101"/>
    </row>
    <row r="88" spans="1:15">
      <c r="H88" s="100"/>
      <c r="I88" s="117"/>
      <c r="J88" s="117"/>
      <c r="K88" s="117"/>
      <c r="L88" s="117"/>
      <c r="M88" s="117"/>
      <c r="N88" s="117"/>
      <c r="O88" s="101"/>
    </row>
    <row r="89" spans="1:15">
      <c r="H89" s="100"/>
      <c r="I89" s="117"/>
      <c r="J89" s="117"/>
      <c r="K89" s="117"/>
      <c r="L89" s="117"/>
      <c r="M89" s="117"/>
      <c r="N89" s="117"/>
      <c r="O89" s="101"/>
    </row>
    <row r="90" spans="1:15">
      <c r="H90" s="100"/>
      <c r="I90" s="117"/>
      <c r="J90" s="117"/>
      <c r="K90" s="117"/>
      <c r="L90" s="117"/>
      <c r="M90" s="117"/>
      <c r="N90" s="117"/>
      <c r="O90" s="101"/>
    </row>
    <row r="91" spans="1:15">
      <c r="H91" s="100"/>
      <c r="I91" s="117"/>
      <c r="J91" s="117"/>
      <c r="K91" s="117"/>
      <c r="L91" s="117"/>
      <c r="M91" s="117"/>
      <c r="N91" s="117"/>
      <c r="O91" s="101"/>
    </row>
    <row r="92" spans="1:15">
      <c r="H92" s="100"/>
      <c r="I92" s="117"/>
      <c r="J92" s="117"/>
      <c r="K92" s="117"/>
      <c r="L92" s="117"/>
      <c r="M92" s="117"/>
      <c r="N92" s="117"/>
      <c r="O92" s="101"/>
    </row>
    <row r="93" spans="1:15">
      <c r="H93" s="100"/>
      <c r="I93" s="117"/>
      <c r="J93" s="117"/>
      <c r="K93" s="117"/>
      <c r="L93" s="117"/>
      <c r="M93" s="117"/>
      <c r="N93" s="117"/>
      <c r="O93" s="101"/>
    </row>
    <row r="94" spans="1:15">
      <c r="H94" s="100"/>
      <c r="I94" s="117"/>
      <c r="J94" s="117"/>
      <c r="K94" s="117"/>
      <c r="L94" s="117"/>
      <c r="M94" s="117"/>
      <c r="N94" s="117"/>
      <c r="O94" s="101"/>
    </row>
    <row r="95" spans="1:15">
      <c r="H95" s="100"/>
      <c r="I95" s="117"/>
      <c r="J95" s="117"/>
      <c r="K95" s="117"/>
      <c r="L95" s="117"/>
      <c r="M95" s="117"/>
      <c r="N95" s="117"/>
      <c r="O95" s="101"/>
    </row>
    <row r="96" spans="1:15">
      <c r="H96" s="102"/>
      <c r="I96" s="103"/>
      <c r="J96" s="103"/>
      <c r="K96" s="103"/>
      <c r="L96" s="103"/>
      <c r="M96" s="103"/>
      <c r="N96" s="103"/>
      <c r="O96" s="104"/>
    </row>
  </sheetData>
  <mergeCells count="109">
    <mergeCell ref="A1:O1"/>
    <mergeCell ref="M15:O15"/>
    <mergeCell ref="A17:A19"/>
    <mergeCell ref="A14:O14"/>
    <mergeCell ref="A12:O12"/>
    <mergeCell ref="J80:J82"/>
    <mergeCell ref="K80:K82"/>
    <mergeCell ref="L80:L82"/>
    <mergeCell ref="M80:M82"/>
    <mergeCell ref="N80:N82"/>
    <mergeCell ref="O80:O82"/>
    <mergeCell ref="A81:A82"/>
    <mergeCell ref="A77:O77"/>
    <mergeCell ref="D78:E78"/>
    <mergeCell ref="O72:O74"/>
    <mergeCell ref="A69:O69"/>
    <mergeCell ref="D70:E70"/>
    <mergeCell ref="F70:G70"/>
    <mergeCell ref="H70:I70"/>
    <mergeCell ref="K70:L70"/>
    <mergeCell ref="M70:O70"/>
    <mergeCell ref="F78:G78"/>
    <mergeCell ref="M72:M74"/>
    <mergeCell ref="N72:N74"/>
    <mergeCell ref="K72:K74"/>
    <mergeCell ref="L72:L74"/>
    <mergeCell ref="K78:L78"/>
    <mergeCell ref="M78:O78"/>
    <mergeCell ref="J6:N6"/>
    <mergeCell ref="A24:O24"/>
    <mergeCell ref="D25:E25"/>
    <mergeCell ref="F25:G25"/>
    <mergeCell ref="D15:E15"/>
    <mergeCell ref="M25:O25"/>
    <mergeCell ref="M7:N7"/>
    <mergeCell ref="H25:I25"/>
    <mergeCell ref="K25:L25"/>
    <mergeCell ref="N17:N21"/>
    <mergeCell ref="O17:O21"/>
    <mergeCell ref="L64:L66"/>
    <mergeCell ref="M64:M66"/>
    <mergeCell ref="N64:N66"/>
    <mergeCell ref="O64:O66"/>
    <mergeCell ref="A61:O61"/>
    <mergeCell ref="D62:E62"/>
    <mergeCell ref="F62:G62"/>
    <mergeCell ref="M27:M31"/>
    <mergeCell ref="N27:N31"/>
    <mergeCell ref="O27:O31"/>
    <mergeCell ref="F15:G15"/>
    <mergeCell ref="H15:I15"/>
    <mergeCell ref="K15:L15"/>
    <mergeCell ref="M17:M21"/>
    <mergeCell ref="A65:A66"/>
    <mergeCell ref="J64:J66"/>
    <mergeCell ref="K64:K66"/>
    <mergeCell ref="H62:I62"/>
    <mergeCell ref="K62:L62"/>
    <mergeCell ref="M62:O62"/>
    <mergeCell ref="A46:A47"/>
    <mergeCell ref="J46:J49"/>
    <mergeCell ref="K46:K49"/>
    <mergeCell ref="L46:L49"/>
    <mergeCell ref="M46:M49"/>
    <mergeCell ref="N46:N49"/>
    <mergeCell ref="O46:O49"/>
    <mergeCell ref="A52:O52"/>
    <mergeCell ref="A43:O43"/>
    <mergeCell ref="D44:E44"/>
    <mergeCell ref="F44:G44"/>
    <mergeCell ref="D35:E35"/>
    <mergeCell ref="F35:G35"/>
    <mergeCell ref="A2:E2"/>
    <mergeCell ref="J17:J21"/>
    <mergeCell ref="K17:K21"/>
    <mergeCell ref="L17:L21"/>
    <mergeCell ref="J27:J31"/>
    <mergeCell ref="K27:K31"/>
    <mergeCell ref="L27:L31"/>
    <mergeCell ref="A73:A74"/>
    <mergeCell ref="H78:I78"/>
    <mergeCell ref="A27:A29"/>
    <mergeCell ref="J72:J74"/>
    <mergeCell ref="A34:O34"/>
    <mergeCell ref="A37:A38"/>
    <mergeCell ref="J37:J40"/>
    <mergeCell ref="K37:K40"/>
    <mergeCell ref="L37:L40"/>
    <mergeCell ref="M37:M40"/>
    <mergeCell ref="N37:N40"/>
    <mergeCell ref="O37:O40"/>
    <mergeCell ref="D53:E53"/>
    <mergeCell ref="F53:G53"/>
    <mergeCell ref="H53:I53"/>
    <mergeCell ref="K53:L53"/>
    <mergeCell ref="M53:O53"/>
    <mergeCell ref="H35:I35"/>
    <mergeCell ref="K35:L35"/>
    <mergeCell ref="M35:O35"/>
    <mergeCell ref="A55:A56"/>
    <mergeCell ref="J55:J58"/>
    <mergeCell ref="K55:K58"/>
    <mergeCell ref="L55:L58"/>
    <mergeCell ref="M55:M58"/>
    <mergeCell ref="N55:N58"/>
    <mergeCell ref="O55:O58"/>
    <mergeCell ref="H44:I44"/>
    <mergeCell ref="K44:L44"/>
    <mergeCell ref="M44:O44"/>
  </mergeCells>
  <phoneticPr fontId="55" type="noConversion"/>
  <dataValidations count="1">
    <dataValidation type="list" allowBlank="1" showInputMessage="1" showErrorMessage="1" sqref="C4">
      <formula1>"Indicative , Ferme"</formula1>
    </dataValidation>
  </dataValidations>
  <pageMargins left="0.7" right="0.7" top="0.75" bottom="0.75" header="0.3" footer="0.3"/>
  <pageSetup paperSize="9" scale="3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B67"/>
  <sheetViews>
    <sheetView workbookViewId="0">
      <pane ySplit="4" topLeftCell="A20" activePane="bottomLeft" state="frozen"/>
      <selection pane="bottomLeft" activeCell="A2" sqref="A2:B2"/>
    </sheetView>
  </sheetViews>
  <sheetFormatPr baseColWidth="10" defaultColWidth="11.42578125" defaultRowHeight="12.75"/>
  <cols>
    <col min="1" max="1" width="66" style="8" customWidth="1"/>
    <col min="2" max="2" width="83.5703125" style="7" customWidth="1"/>
    <col min="3" max="16384" width="11.42578125" style="7"/>
  </cols>
  <sheetData>
    <row r="1" spans="1:2" ht="18.75">
      <c r="A1" s="202" t="s">
        <v>163</v>
      </c>
      <c r="B1" s="202"/>
    </row>
    <row r="2" spans="1:2" ht="18.75">
      <c r="A2" s="202" t="s">
        <v>34</v>
      </c>
      <c r="B2" s="202"/>
    </row>
    <row r="3" spans="1:2">
      <c r="B3" s="8"/>
    </row>
    <row r="4" spans="1:2" ht="63.75">
      <c r="A4" s="12" t="s">
        <v>33</v>
      </c>
      <c r="B4" s="46" t="s">
        <v>161</v>
      </c>
    </row>
    <row r="5" spans="1:2" ht="19.5">
      <c r="A5" s="60" t="s">
        <v>54</v>
      </c>
      <c r="B5" s="105"/>
    </row>
    <row r="6" spans="1:2" ht="19.5">
      <c r="A6" s="61" t="s">
        <v>73</v>
      </c>
      <c r="B6" s="62" t="s">
        <v>73</v>
      </c>
    </row>
    <row r="7" spans="1:2" ht="15">
      <c r="A7" s="10" t="s">
        <v>99</v>
      </c>
      <c r="B7" s="9"/>
    </row>
    <row r="8" spans="1:2" ht="15">
      <c r="A8" s="11" t="s">
        <v>74</v>
      </c>
      <c r="B8" s="72"/>
    </row>
    <row r="9" spans="1:2" ht="15">
      <c r="A9" s="10" t="s">
        <v>103</v>
      </c>
      <c r="B9" s="9"/>
    </row>
    <row r="10" spans="1:2" ht="30">
      <c r="A10" s="11" t="s">
        <v>145</v>
      </c>
      <c r="B10" s="72"/>
    </row>
    <row r="11" spans="1:2" ht="15">
      <c r="A11" s="10" t="s">
        <v>104</v>
      </c>
      <c r="B11" s="9"/>
    </row>
    <row r="12" spans="1:2" ht="15">
      <c r="A12" s="10" t="s">
        <v>105</v>
      </c>
      <c r="B12" s="9"/>
    </row>
    <row r="13" spans="1:2" ht="25.5">
      <c r="A13" s="63" t="s">
        <v>106</v>
      </c>
      <c r="B13" s="72"/>
    </row>
    <row r="14" spans="1:2" ht="15">
      <c r="A14" s="11" t="s">
        <v>31</v>
      </c>
      <c r="B14" s="72"/>
    </row>
    <row r="15" spans="1:2" ht="30.75" customHeight="1">
      <c r="A15" s="11" t="s">
        <v>32</v>
      </c>
      <c r="B15" s="72"/>
    </row>
    <row r="16" spans="1:2" ht="15">
      <c r="A16" s="11" t="s">
        <v>30</v>
      </c>
      <c r="B16" s="72"/>
    </row>
    <row r="17" spans="1:2" ht="17.25" customHeight="1">
      <c r="A17" s="10" t="s">
        <v>107</v>
      </c>
      <c r="B17" s="9"/>
    </row>
    <row r="18" spans="1:2" ht="15">
      <c r="A18" s="11" t="s">
        <v>70</v>
      </c>
      <c r="B18" s="72"/>
    </row>
    <row r="19" spans="1:2" ht="15">
      <c r="A19" s="10" t="s">
        <v>108</v>
      </c>
      <c r="B19" s="9"/>
    </row>
    <row r="20" spans="1:2" ht="30">
      <c r="A20" s="11" t="s">
        <v>109</v>
      </c>
      <c r="B20" s="72"/>
    </row>
    <row r="21" spans="1:2" ht="30">
      <c r="A21" s="11" t="s">
        <v>29</v>
      </c>
      <c r="B21" s="72"/>
    </row>
    <row r="22" spans="1:2" ht="15">
      <c r="A22" s="11" t="s">
        <v>28</v>
      </c>
      <c r="B22" s="72"/>
    </row>
    <row r="23" spans="1:2" ht="15">
      <c r="A23" s="11" t="s">
        <v>27</v>
      </c>
      <c r="B23" s="72"/>
    </row>
    <row r="24" spans="1:2" ht="17.25" customHeight="1">
      <c r="A24" s="10" t="s">
        <v>110</v>
      </c>
      <c r="B24" s="9"/>
    </row>
    <row r="25" spans="1:2" ht="15">
      <c r="A25" s="110" t="s">
        <v>111</v>
      </c>
      <c r="B25" s="72"/>
    </row>
    <row r="26" spans="1:2" ht="17.25" customHeight="1">
      <c r="A26" s="10" t="s">
        <v>151</v>
      </c>
      <c r="B26" s="9"/>
    </row>
    <row r="27" spans="1:2" ht="60">
      <c r="A27" s="11" t="s">
        <v>72</v>
      </c>
      <c r="B27" s="72"/>
    </row>
    <row r="28" spans="1:2" ht="75">
      <c r="A28" s="11" t="s">
        <v>71</v>
      </c>
      <c r="B28" s="72"/>
    </row>
    <row r="29" spans="1:2" ht="15">
      <c r="A29" s="10" t="s">
        <v>152</v>
      </c>
      <c r="B29" s="9"/>
    </row>
    <row r="30" spans="1:2" ht="15">
      <c r="A30" s="154" t="s">
        <v>153</v>
      </c>
      <c r="B30" s="72"/>
    </row>
    <row r="31" spans="1:2" ht="15">
      <c r="A31" s="11" t="s">
        <v>154</v>
      </c>
      <c r="B31" s="72"/>
    </row>
    <row r="32" spans="1:2" ht="32.25" customHeight="1">
      <c r="A32" s="11" t="s">
        <v>150</v>
      </c>
      <c r="B32" s="72"/>
    </row>
    <row r="33" spans="1:2" ht="15">
      <c r="A33" s="153" t="s">
        <v>149</v>
      </c>
      <c r="B33" s="72"/>
    </row>
    <row r="34" spans="1:2" ht="15">
      <c r="A34" s="11" t="s">
        <v>96</v>
      </c>
      <c r="B34" s="72"/>
    </row>
    <row r="35" spans="1:2" ht="15">
      <c r="A35" s="10" t="s">
        <v>155</v>
      </c>
      <c r="B35" s="9"/>
    </row>
    <row r="36" spans="1:2" ht="15">
      <c r="A36" s="11" t="s">
        <v>98</v>
      </c>
      <c r="B36" s="72"/>
    </row>
    <row r="37" spans="1:2" ht="45">
      <c r="A37" s="11" t="s">
        <v>75</v>
      </c>
      <c r="B37" s="72"/>
    </row>
    <row r="38" spans="1:2" ht="15">
      <c r="A38" s="10" t="s">
        <v>156</v>
      </c>
      <c r="B38" s="9"/>
    </row>
    <row r="39" spans="1:2" ht="15">
      <c r="A39" s="11" t="s">
        <v>76</v>
      </c>
      <c r="B39" s="72"/>
    </row>
    <row r="40" spans="1:2" ht="15">
      <c r="A40" s="10" t="s">
        <v>157</v>
      </c>
      <c r="B40" s="9"/>
    </row>
    <row r="41" spans="1:2" ht="15">
      <c r="A41" s="11" t="s">
        <v>60</v>
      </c>
      <c r="B41" s="72"/>
    </row>
    <row r="42" spans="1:2" ht="75">
      <c r="A42" s="11" t="s">
        <v>158</v>
      </c>
      <c r="B42" s="72"/>
    </row>
    <row r="43" spans="1:2" ht="15">
      <c r="A43" s="10" t="s">
        <v>160</v>
      </c>
      <c r="B43" s="9"/>
    </row>
    <row r="44" spans="1:2" ht="15">
      <c r="A44" s="11" t="s">
        <v>77</v>
      </c>
      <c r="B44" s="72"/>
    </row>
    <row r="45" spans="1:2" ht="15">
      <c r="A45" s="10" t="s">
        <v>159</v>
      </c>
      <c r="B45" s="9"/>
    </row>
    <row r="46" spans="1:2" ht="15">
      <c r="A46" s="11" t="s">
        <v>97</v>
      </c>
      <c r="B46" s="72"/>
    </row>
    <row r="47" spans="1:2" ht="15">
      <c r="A47" s="10" t="s">
        <v>100</v>
      </c>
      <c r="B47" s="9"/>
    </row>
    <row r="48" spans="1:2" ht="15">
      <c r="A48" s="11" t="s">
        <v>146</v>
      </c>
      <c r="B48" s="72"/>
    </row>
    <row r="49" spans="1:2" ht="15">
      <c r="A49" s="10" t="s">
        <v>101</v>
      </c>
      <c r="B49" s="9"/>
    </row>
    <row r="50" spans="1:2" ht="15">
      <c r="A50" s="11" t="s">
        <v>102</v>
      </c>
      <c r="B50" s="72"/>
    </row>
    <row r="52" spans="1:2">
      <c r="A52" s="83"/>
      <c r="B52" s="83" t="s">
        <v>90</v>
      </c>
    </row>
    <row r="53" spans="1:2">
      <c r="B53" s="94"/>
    </row>
    <row r="54" spans="1:2">
      <c r="B54" s="95"/>
    </row>
    <row r="55" spans="1:2">
      <c r="B55" s="95"/>
    </row>
    <row r="56" spans="1:2">
      <c r="B56" s="95"/>
    </row>
    <row r="57" spans="1:2">
      <c r="B57" s="95"/>
    </row>
    <row r="58" spans="1:2">
      <c r="B58" s="95"/>
    </row>
    <row r="59" spans="1:2">
      <c r="B59" s="95"/>
    </row>
    <row r="60" spans="1:2">
      <c r="B60" s="95"/>
    </row>
    <row r="61" spans="1:2">
      <c r="B61" s="95"/>
    </row>
    <row r="62" spans="1:2">
      <c r="B62" s="95"/>
    </row>
    <row r="63" spans="1:2">
      <c r="B63" s="95"/>
    </row>
    <row r="64" spans="1:2">
      <c r="B64" s="95"/>
    </row>
    <row r="65" spans="2:2">
      <c r="B65" s="95"/>
    </row>
    <row r="66" spans="2:2">
      <c r="B66" s="95"/>
    </row>
    <row r="67" spans="2:2">
      <c r="B67" s="96"/>
    </row>
  </sheetData>
  <mergeCells count="2">
    <mergeCell ref="A1:B1"/>
    <mergeCell ref="A2:B2"/>
  </mergeCell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Accueil</vt:lpstr>
      <vt:lpstr>Fichier Client</vt:lpstr>
      <vt:lpstr>BPU</vt:lpstr>
      <vt:lpstr>Réponse technique</vt:lpstr>
      <vt:lpstr>'Fichier Client'!_Hlk103082894</vt:lpstr>
      <vt:lpstr>'Réponse technique'!_Hlk103851599</vt:lpstr>
      <vt:lpstr>'Fichier Client'!Zone_d_impression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compta</cp:lastModifiedBy>
  <cp:lastPrinted>2022-05-20T16:33:46Z</cp:lastPrinted>
  <dcterms:created xsi:type="dcterms:W3CDTF">2020-09-21T11:23:52Z</dcterms:created>
  <dcterms:modified xsi:type="dcterms:W3CDTF">2022-05-23T16:35:05Z</dcterms:modified>
</cp:coreProperties>
</file>