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8_{F989FE75-336D-614F-925C-7C8250FA5B7B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F68" i="1"/>
  <c r="J67" i="1"/>
  <c r="I67" i="1"/>
  <c r="H67" i="1"/>
  <c r="F67" i="1"/>
  <c r="H66" i="1"/>
  <c r="F66" i="1"/>
  <c r="J65" i="1"/>
  <c r="I65" i="1"/>
  <c r="H65" i="1"/>
  <c r="F65" i="1"/>
  <c r="H64" i="1"/>
  <c r="F64" i="1"/>
  <c r="H63" i="1"/>
  <c r="F63" i="1"/>
  <c r="H62" i="1"/>
  <c r="F62" i="1"/>
  <c r="J61" i="1"/>
  <c r="I61" i="1"/>
  <c r="H61" i="1"/>
  <c r="H59" i="1" s="1"/>
  <c r="H58" i="1" s="1"/>
  <c r="F61" i="1"/>
  <c r="F59" i="1" s="1"/>
  <c r="F58" i="1" s="1"/>
  <c r="H60" i="1"/>
  <c r="F60" i="1"/>
  <c r="J59" i="1"/>
  <c r="I59" i="1"/>
  <c r="J58" i="1"/>
  <c r="I58" i="1"/>
  <c r="H57" i="1"/>
  <c r="H55" i="1" s="1"/>
  <c r="F57" i="1"/>
  <c r="F55" i="1" s="1"/>
  <c r="H56" i="1"/>
  <c r="F56" i="1"/>
  <c r="J55" i="1"/>
  <c r="I55" i="1"/>
  <c r="H54" i="1"/>
  <c r="H52" i="1" s="1"/>
  <c r="H51" i="1" s="1"/>
  <c r="F54" i="1"/>
  <c r="F52" i="1" s="1"/>
  <c r="F51" i="1" s="1"/>
  <c r="H53" i="1"/>
  <c r="F53" i="1"/>
  <c r="J52" i="1"/>
  <c r="I52" i="1"/>
  <c r="J51" i="1"/>
  <c r="I51" i="1"/>
  <c r="H50" i="1"/>
  <c r="F50" i="1"/>
  <c r="H49" i="1"/>
  <c r="F49" i="1"/>
  <c r="H48" i="1"/>
  <c r="F48" i="1"/>
  <c r="J47" i="1"/>
  <c r="I47" i="1"/>
  <c r="H47" i="1"/>
  <c r="F47" i="1"/>
  <c r="H46" i="1"/>
  <c r="F46" i="1"/>
  <c r="J45" i="1"/>
  <c r="I45" i="1"/>
  <c r="H45" i="1"/>
  <c r="F45" i="1"/>
  <c r="H44" i="1"/>
  <c r="F44" i="1"/>
  <c r="H43" i="1"/>
  <c r="F43" i="1"/>
  <c r="H42" i="1"/>
  <c r="H40" i="1" s="1"/>
  <c r="H28" i="1" s="1"/>
  <c r="F42" i="1"/>
  <c r="F40" i="1" s="1"/>
  <c r="H41" i="1"/>
  <c r="F41" i="1"/>
  <c r="J40" i="1"/>
  <c r="I40" i="1"/>
  <c r="H39" i="1"/>
  <c r="F39" i="1"/>
  <c r="H38" i="1"/>
  <c r="F38" i="1"/>
  <c r="H37" i="1"/>
  <c r="F37" i="1"/>
  <c r="F35" i="1" s="1"/>
  <c r="H36" i="1"/>
  <c r="F36" i="1"/>
  <c r="J35" i="1"/>
  <c r="I35" i="1"/>
  <c r="H35" i="1"/>
  <c r="H34" i="1"/>
  <c r="F34" i="1"/>
  <c r="H33" i="1"/>
  <c r="F33" i="1"/>
  <c r="H32" i="1"/>
  <c r="F32" i="1"/>
  <c r="H31" i="1"/>
  <c r="F31" i="1"/>
  <c r="H30" i="1"/>
  <c r="F30" i="1"/>
  <c r="J29" i="1"/>
  <c r="I29" i="1"/>
  <c r="H29" i="1"/>
  <c r="F29" i="1"/>
  <c r="J28" i="1"/>
  <c r="I28" i="1"/>
  <c r="H27" i="1"/>
  <c r="F27" i="1"/>
  <c r="H26" i="1"/>
  <c r="F26" i="1"/>
  <c r="H25" i="1"/>
  <c r="F25" i="1"/>
  <c r="H24" i="1"/>
  <c r="F24" i="1"/>
  <c r="J23" i="1"/>
  <c r="I23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F12" i="1" s="1"/>
  <c r="H16" i="1"/>
  <c r="F16" i="1"/>
  <c r="H15" i="1"/>
  <c r="F15" i="1"/>
  <c r="H14" i="1"/>
  <c r="F14" i="1"/>
  <c r="H13" i="1"/>
  <c r="F13" i="1"/>
  <c r="J12" i="1"/>
  <c r="I12" i="1"/>
  <c r="J11" i="1"/>
  <c r="I11" i="1"/>
  <c r="J10" i="1"/>
  <c r="I10" i="1"/>
  <c r="H12" i="1" l="1"/>
  <c r="H11" i="1"/>
  <c r="H10" i="1" s="1"/>
  <c r="F28" i="1"/>
  <c r="F11" i="1" s="1"/>
  <c r="F10" i="1" s="1"/>
  <c r="F75" i="1" l="1"/>
  <c r="F77" i="1" s="1"/>
</calcChain>
</file>

<file path=xl/sharedStrings.xml><?xml version="1.0" encoding="utf-8"?>
<sst xmlns="http://schemas.openxmlformats.org/spreadsheetml/2006/main" count="179" uniqueCount="123">
  <si>
    <t>Aff-21/006</t>
  </si>
  <si>
    <t xml:space="preserve">PORT SUR SAONE POLE APICOLE </t>
  </si>
  <si>
    <t>C.D.P.G.F</t>
  </si>
  <si>
    <t xml:space="preserve">Lot 03 CHARPENTE LC OSSATURE BOIS </t>
  </si>
  <si>
    <t>Code</t>
  </si>
  <si>
    <t>Désignation</t>
  </si>
  <si>
    <t>Qu.</t>
  </si>
  <si>
    <t>U.</t>
  </si>
  <si>
    <t>Px U.</t>
  </si>
  <si>
    <t>Px tot.</t>
  </si>
  <si>
    <t>03</t>
  </si>
  <si>
    <t xml:space="preserve">CHARPENTE LC OSSATURE BOIS </t>
  </si>
  <si>
    <t>Solution de base</t>
  </si>
  <si>
    <t>03.1</t>
  </si>
  <si>
    <t>GENERALITES</t>
  </si>
  <si>
    <t>03.1.1</t>
  </si>
  <si>
    <t>EFFICACITE ENERGETIQUE</t>
  </si>
  <si>
    <t>pm</t>
  </si>
  <si>
    <t>03.1.2</t>
  </si>
  <si>
    <t>ETANCHEITE A L'AIR</t>
  </si>
  <si>
    <t>Forfait</t>
  </si>
  <si>
    <t>03.1.3</t>
  </si>
  <si>
    <t xml:space="preserve">HYPOTHESE CLIMATIQUE </t>
  </si>
  <si>
    <t>03.1.4</t>
  </si>
  <si>
    <t xml:space="preserve">DOSSIER TECHNIQUE D'EXECUTION </t>
  </si>
  <si>
    <t>03.1.5</t>
  </si>
  <si>
    <t>FICHES FDES</t>
  </si>
  <si>
    <t>03.1.6</t>
  </si>
  <si>
    <t xml:space="preserve">MOIS DE PREPARATION </t>
  </si>
  <si>
    <t>03.1.7</t>
  </si>
  <si>
    <t xml:space="preserve">NB : </t>
  </si>
  <si>
    <t>03.1.8</t>
  </si>
  <si>
    <t>NB :</t>
  </si>
  <si>
    <t>03.1.9</t>
  </si>
  <si>
    <t>03.1.10</t>
  </si>
  <si>
    <t>REGLES D'HYGIENE</t>
  </si>
  <si>
    <t>03.2</t>
  </si>
  <si>
    <t xml:space="preserve">TRAVAUX PRPARATOIRES </t>
  </si>
  <si>
    <t>03.2.1</t>
  </si>
  <si>
    <t>DEMONTAGE SOIGNE BARDAGE</t>
  </si>
  <si>
    <t>ml</t>
  </si>
  <si>
    <t>03.2.2</t>
  </si>
  <si>
    <t xml:space="preserve">PLATINE METALLIQUE </t>
  </si>
  <si>
    <t>U</t>
  </si>
  <si>
    <t>03.2.3</t>
  </si>
  <si>
    <t xml:space="preserve">PANNEAU SIGNALETIQUE EN SURIMPRESSION </t>
  </si>
  <si>
    <t>03.2.4</t>
  </si>
  <si>
    <t xml:space="preserve">PERCEMENT PASSAGE ET CAROTTAGE DANS LES MURS </t>
  </si>
  <si>
    <t>03.3</t>
  </si>
  <si>
    <t xml:space="preserve">EXTENSION </t>
  </si>
  <si>
    <t>03.3.1</t>
  </si>
  <si>
    <t>CHARPENTE BOIS EN LAMELLE COLLE</t>
  </si>
  <si>
    <t>03.3.1.1</t>
  </si>
  <si>
    <t>CHARPENTE LAMELLE COLLE</t>
  </si>
  <si>
    <t>m3</t>
  </si>
  <si>
    <t>03.3.1.2</t>
  </si>
  <si>
    <t>ARBALETRIERS</t>
  </si>
  <si>
    <t>03.3.1.3</t>
  </si>
  <si>
    <t xml:space="preserve">POUTRE LAMELLE COLLE </t>
  </si>
  <si>
    <t>03.3.1.4</t>
  </si>
  <si>
    <t>CHEVRONS</t>
  </si>
  <si>
    <t>03.3.1.5</t>
  </si>
  <si>
    <t>POTEAU BOIS  LC</t>
  </si>
  <si>
    <t>03.3.2</t>
  </si>
  <si>
    <t xml:space="preserve">OSSATURE BOIS </t>
  </si>
  <si>
    <t>03.3.2.1</t>
  </si>
  <si>
    <t xml:space="preserve">OSSATURE COMPLEMENTAIRE EN PANNES POUR CHEVETRE ET CONTREVENTEMENT </t>
  </si>
  <si>
    <t>03.3.2.2</t>
  </si>
  <si>
    <t xml:space="preserve">OSSATURE COMPLEMENTAIRE EN PANNES POUR CHAMBRE CHAUDE PLAFONDS </t>
  </si>
  <si>
    <t>03.3.2.3</t>
  </si>
  <si>
    <t>PLATELAGE</t>
  </si>
  <si>
    <t>m2</t>
  </si>
  <si>
    <t>03.3.2.4</t>
  </si>
  <si>
    <t>MURS DE FACADES OSSATURE BOIS ISOLATION LAINE DE BOIS, PARE PLUIE, PARE VAPEUR - 200 MM</t>
  </si>
  <si>
    <t>03.3.3</t>
  </si>
  <si>
    <t xml:space="preserve">BARDAGE BOIS </t>
  </si>
  <si>
    <t>03.3.3.1</t>
  </si>
  <si>
    <t xml:space="preserve">BARDAGE STRATIFIE COMPACT </t>
  </si>
  <si>
    <t>03.3.3.2</t>
  </si>
  <si>
    <t xml:space="preserve">CADRE D'HABILLAGE DES MENUISERIE BARDAGE STRATIFIE EN 25 CM </t>
  </si>
  <si>
    <t>03.3.3.3</t>
  </si>
  <si>
    <t>HABILLAGE DE DEBORD DE TOITURE</t>
  </si>
  <si>
    <t>03.3.3.4</t>
  </si>
  <si>
    <t>GRILLAGE ANTI RONGEUR EN PIED DE BARDAGE</t>
  </si>
  <si>
    <t>03.3.4</t>
  </si>
  <si>
    <t>POTEAUX GALVANISES</t>
  </si>
  <si>
    <t>03.3.4.1</t>
  </si>
  <si>
    <t>POTEAUX METALLIQUES GALVANISES A CHAUD</t>
  </si>
  <si>
    <t>03.4</t>
  </si>
  <si>
    <t xml:space="preserve">RANGEMENT EXTENSION </t>
  </si>
  <si>
    <t>03.4.1</t>
  </si>
  <si>
    <t>03.4.2</t>
  </si>
  <si>
    <t>OSSATURE EN PANNE POUR CONTREVENTEMENT</t>
  </si>
  <si>
    <t>03.4.3</t>
  </si>
  <si>
    <t>03.5</t>
  </si>
  <si>
    <t xml:space="preserve">RANGEMENT DANS HANGAR EXISTANT 
</t>
  </si>
  <si>
    <t>03.5.1</t>
  </si>
  <si>
    <t>CHARPENTE  BOIS</t>
  </si>
  <si>
    <t>03.5.1.1</t>
  </si>
  <si>
    <t>03.5.1.2</t>
  </si>
  <si>
    <t>PANNE POUR CONTREVENTEMENT</t>
  </si>
  <si>
    <t>03.5.2</t>
  </si>
  <si>
    <t>OSSATURE BOIS</t>
  </si>
  <si>
    <t>03.5.2.1</t>
  </si>
  <si>
    <t>MURS DE FACADES OSSATURE BOIS ISOLATION LAINE DE BOIS, INTERIEUR - 140 MM</t>
  </si>
  <si>
    <t>03.5.2.2</t>
  </si>
  <si>
    <t xml:space="preserve">Auvent extérieur </t>
  </si>
  <si>
    <t>AUVENT EXTERIEUR</t>
  </si>
  <si>
    <t>03.1.2.1</t>
  </si>
  <si>
    <t>03.1.2.2</t>
  </si>
  <si>
    <t>03.1.2.3</t>
  </si>
  <si>
    <t>03.1.3.1</t>
  </si>
  <si>
    <t>MURS DE FACADES OSSATURE BOIS - 140 MM SANS ISOLANT</t>
  </si>
  <si>
    <t>03.1.4.1</t>
  </si>
  <si>
    <t>Récapitulatif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</si>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</sst>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8" formatCode="\ ;\ ;"/>
    <numFmt numFmtId="169" formatCode="###,###,###,##0.00;\-###,###,###,##0.00;"/>
    <numFmt numFmtId="170" formatCode="###,###,###,##0.00\ \€;\-###,###,###,##0.00\ \€;"/>
    <numFmt numFmtId="171" formatCode="##,##0.0#\ %;\-\ ##,##0.0#\ %;0\ %"/>
    <numFmt numFmtId="172" formatCode="###,###,###,##0;\-###,###,###,##0;"/>
    <numFmt numFmtId="173" formatCode="###,###,###,##0.000;\-###,###,###,##0.00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70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8" fontId="3" fillId="0" borderId="3" xfId="0" applyNumberFormat="1" applyFont="1" applyBorder="1" applyAlignment="1">
      <alignment horizontal="right" vertical="center" wrapText="1"/>
    </xf>
    <xf numFmtId="168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8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70" fontId="7" fillId="0" borderId="2" xfId="0" applyNumberFormat="1" applyFont="1" applyBorder="1" applyAlignment="1">
      <alignment horizontal="right" vertical="center" wrapText="1"/>
    </xf>
    <xf numFmtId="170" fontId="7" fillId="0" borderId="3" xfId="0" applyNumberFormat="1" applyFont="1" applyBorder="1" applyAlignment="1">
      <alignment horizontal="right" vertical="center" wrapText="1"/>
    </xf>
    <xf numFmtId="171" fontId="7" fillId="0" borderId="0" xfId="0" applyNumberFormat="1" applyFont="1" applyAlignment="1">
      <alignment horizontal="center" vertical="center" wrapText="1"/>
    </xf>
    <xf numFmtId="170" fontId="7" fillId="0" borderId="0" xfId="0" applyNumberFormat="1" applyFont="1" applyAlignment="1">
      <alignment horizontal="center" vertical="center" wrapText="1"/>
    </xf>
    <xf numFmtId="172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horizontal="right" vertical="center" wrapText="1"/>
    </xf>
    <xf numFmtId="173" fontId="7" fillId="0" borderId="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1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1" fillId="0" borderId="1" xfId="1" applyFont="1" applyBorder="1">
      <alignment vertical="center"/>
    </xf>
    <xf numFmtId="0" fontId="3" fillId="0" borderId="0" xfId="9" applyFo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70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70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showGridLines="0" tabSelected="1" topLeftCell="A9" workbookViewId="0">
      <selection activeCell="E15" sqref="E15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F11+F58</f>
        <v>0</v>
      </c>
      <c r="H10" s="17">
        <f>H11+H58</f>
        <v>0</v>
      </c>
      <c r="I10" s="17">
        <f>I11+I58</f>
        <v>0</v>
      </c>
      <c r="J10" s="17">
        <f>J11+J58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F12+F23+F28+F47+F51</f>
        <v>0</v>
      </c>
      <c r="H11" s="17">
        <f>H12+H23+H28+H47+H51</f>
        <v>0</v>
      </c>
      <c r="I11" s="17">
        <f>I12+I23+I28+I47+I51</f>
        <v>0</v>
      </c>
      <c r="J11" s="17">
        <f>J12+J23+J28+J47+J51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F13+F14+F15+F16+F17+F18+F19+F20+F21+F22</f>
        <v>0</v>
      </c>
      <c r="H12" s="17">
        <f>H13+H14+H15+H16+H17+H18+H19+H20+H21+H22</f>
        <v>0</v>
      </c>
      <c r="I12" s="17">
        <f>I13+I14+I15+I16+I17+I18+I19+I20+I21+I22</f>
        <v>0</v>
      </c>
      <c r="J12" s="17">
        <f>J13+J14+J15+J16+J17+J18+J19+J20+J21+J22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22" si="0">ROUND(C13*E13,2)</f>
        <v>0</v>
      </c>
      <c r="G13" s="29">
        <v>0.2</v>
      </c>
      <c r="H13" s="30">
        <f t="shared" ref="H13:H22" si="1">ROUND(C13*E13,2)*(G13)</f>
        <v>0</v>
      </c>
    </row>
    <row r="14" spans="1:10" ht="14.25" customHeight="1">
      <c r="A14" s="23" t="s">
        <v>18</v>
      </c>
      <c r="B14" s="24" t="s">
        <v>19</v>
      </c>
      <c r="C14" s="31">
        <v>1</v>
      </c>
      <c r="D14" s="26" t="s">
        <v>20</v>
      </c>
      <c r="E14" s="27"/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21</v>
      </c>
      <c r="B15" s="24" t="s">
        <v>22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31">
        <v>1</v>
      </c>
      <c r="D17" s="26" t="s">
        <v>20</v>
      </c>
      <c r="E17" s="27"/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25">
        <v>0</v>
      </c>
      <c r="D18" s="26" t="s">
        <v>17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29</v>
      </c>
      <c r="B19" s="24" t="s">
        <v>30</v>
      </c>
      <c r="C19" s="25">
        <v>0</v>
      </c>
      <c r="D19" s="26" t="s">
        <v>17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4.25" customHeight="1">
      <c r="A20" s="23" t="s">
        <v>31</v>
      </c>
      <c r="B20" s="24" t="s">
        <v>32</v>
      </c>
      <c r="C20" s="25">
        <v>0</v>
      </c>
      <c r="D20" s="26" t="s">
        <v>17</v>
      </c>
      <c r="E20" s="27">
        <v>0</v>
      </c>
      <c r="F20" s="28">
        <f t="shared" si="0"/>
        <v>0</v>
      </c>
      <c r="G20" s="29">
        <v>0.2</v>
      </c>
      <c r="H20" s="30">
        <f t="shared" si="1"/>
        <v>0</v>
      </c>
    </row>
    <row r="21" spans="1:10" ht="14.25" customHeight="1">
      <c r="A21" s="23" t="s">
        <v>33</v>
      </c>
      <c r="B21" s="24" t="s">
        <v>32</v>
      </c>
      <c r="C21" s="25">
        <v>0</v>
      </c>
      <c r="D21" s="26" t="s">
        <v>17</v>
      </c>
      <c r="E21" s="27">
        <v>0</v>
      </c>
      <c r="F21" s="28">
        <f t="shared" si="0"/>
        <v>0</v>
      </c>
      <c r="G21" s="29">
        <v>0.2</v>
      </c>
      <c r="H21" s="30">
        <f t="shared" si="1"/>
        <v>0</v>
      </c>
    </row>
    <row r="22" spans="1:10" ht="14.25" customHeight="1">
      <c r="A22" s="23" t="s">
        <v>34</v>
      </c>
      <c r="B22" s="24" t="s">
        <v>35</v>
      </c>
      <c r="C22" s="31">
        <v>1</v>
      </c>
      <c r="D22" s="26" t="s">
        <v>20</v>
      </c>
      <c r="E22" s="27">
        <v>0</v>
      </c>
      <c r="F22" s="28">
        <f t="shared" si="0"/>
        <v>0</v>
      </c>
      <c r="G22" s="29">
        <v>0.2</v>
      </c>
      <c r="H22" s="30">
        <f t="shared" si="1"/>
        <v>0</v>
      </c>
    </row>
    <row r="23" spans="1:10" ht="15.75" customHeight="1">
      <c r="A23" s="20" t="s">
        <v>36</v>
      </c>
      <c r="B23" s="21" t="s">
        <v>37</v>
      </c>
      <c r="C23" s="15"/>
      <c r="D23" s="15"/>
      <c r="E23" s="15"/>
      <c r="F23" s="22">
        <f>F24+F25+F26+F27</f>
        <v>0</v>
      </c>
      <c r="H23" s="17">
        <f>H24+H25+H26+H27</f>
        <v>0</v>
      </c>
      <c r="I23" s="17">
        <f>I24+I25+I26+I27</f>
        <v>0</v>
      </c>
      <c r="J23" s="17">
        <f>J24+J25+J26+J27</f>
        <v>0</v>
      </c>
    </row>
    <row r="24" spans="1:10" ht="14.25" customHeight="1">
      <c r="A24" s="23" t="s">
        <v>38</v>
      </c>
      <c r="B24" s="24" t="s">
        <v>39</v>
      </c>
      <c r="C24" s="25">
        <v>37</v>
      </c>
      <c r="D24" s="26" t="s">
        <v>40</v>
      </c>
      <c r="E24" s="27">
        <v>0</v>
      </c>
      <c r="F24" s="28">
        <f>ROUND(C24*E24,2)</f>
        <v>0</v>
      </c>
      <c r="G24" s="29">
        <v>0.2</v>
      </c>
      <c r="H24" s="30">
        <f>ROUND(C24*E24,2)*(G24)</f>
        <v>0</v>
      </c>
    </row>
    <row r="25" spans="1:10" ht="14.25" customHeight="1">
      <c r="A25" s="23" t="s">
        <v>41</v>
      </c>
      <c r="B25" s="24" t="s">
        <v>42</v>
      </c>
      <c r="C25" s="31">
        <v>10</v>
      </c>
      <c r="D25" s="26" t="s">
        <v>43</v>
      </c>
      <c r="E25" s="27">
        <v>0</v>
      </c>
      <c r="F25" s="28">
        <f>ROUND(C25*E25,2)</f>
        <v>0</v>
      </c>
      <c r="G25" s="29">
        <v>0.2</v>
      </c>
      <c r="H25" s="30">
        <f>ROUND(C25*E25,2)*(G25)</f>
        <v>0</v>
      </c>
    </row>
    <row r="26" spans="1:10" ht="14.25" customHeight="1">
      <c r="A26" s="23" t="s">
        <v>44</v>
      </c>
      <c r="B26" s="24" t="s">
        <v>45</v>
      </c>
      <c r="C26" s="31">
        <v>1</v>
      </c>
      <c r="D26" s="26" t="s">
        <v>20</v>
      </c>
      <c r="E26" s="27">
        <v>0</v>
      </c>
      <c r="F26" s="28">
        <f>ROUND(C26*E26,2)</f>
        <v>0</v>
      </c>
      <c r="G26" s="29">
        <v>0.2</v>
      </c>
      <c r="H26" s="30">
        <f>ROUND(C26*E26,2)*(G26)</f>
        <v>0</v>
      </c>
    </row>
    <row r="27" spans="1:10" ht="14.25" customHeight="1">
      <c r="A27" s="23" t="s">
        <v>46</v>
      </c>
      <c r="B27" s="24" t="s">
        <v>47</v>
      </c>
      <c r="C27" s="31">
        <v>1</v>
      </c>
      <c r="D27" s="26" t="s">
        <v>20</v>
      </c>
      <c r="E27" s="27">
        <v>0</v>
      </c>
      <c r="F27" s="28">
        <f>ROUND(C27*E27,2)</f>
        <v>0</v>
      </c>
      <c r="G27" s="29">
        <v>0.2</v>
      </c>
      <c r="H27" s="30">
        <f>ROUND(C27*E27,2)*(G27)</f>
        <v>0</v>
      </c>
    </row>
    <row r="28" spans="1:10" ht="15.75" customHeight="1">
      <c r="A28" s="20" t="s">
        <v>48</v>
      </c>
      <c r="B28" s="21" t="s">
        <v>49</v>
      </c>
      <c r="C28" s="15"/>
      <c r="D28" s="15"/>
      <c r="E28" s="15"/>
      <c r="F28" s="22">
        <f>F29+F35+F40+F45</f>
        <v>0</v>
      </c>
      <c r="H28" s="17">
        <f>H29+H35+H40+H45</f>
        <v>0</v>
      </c>
      <c r="I28" s="17">
        <f>I29+I35+I40+I45</f>
        <v>0</v>
      </c>
      <c r="J28" s="17">
        <f>J29+J35+J40+J45</f>
        <v>0</v>
      </c>
    </row>
    <row r="29" spans="1:10" ht="15" customHeight="1">
      <c r="A29" s="32" t="s">
        <v>50</v>
      </c>
      <c r="B29" s="33" t="s">
        <v>51</v>
      </c>
      <c r="C29" s="15"/>
      <c r="D29" s="15"/>
      <c r="E29" s="15"/>
      <c r="F29" s="34">
        <f>F30+F31+F32+F33+F34</f>
        <v>0</v>
      </c>
      <c r="H29" s="17">
        <f>H30+H31+H32+H33+H34</f>
        <v>0</v>
      </c>
      <c r="I29" s="17">
        <f>I30+I31+I32+I33+I34</f>
        <v>0</v>
      </c>
      <c r="J29" s="17">
        <f>J30+J31+J32+J33+J34</f>
        <v>0</v>
      </c>
    </row>
    <row r="30" spans="1:10" ht="14.25" customHeight="1">
      <c r="A30" s="23" t="s">
        <v>52</v>
      </c>
      <c r="B30" s="24" t="s">
        <v>53</v>
      </c>
      <c r="C30" s="35">
        <v>1.52</v>
      </c>
      <c r="D30" s="26" t="s">
        <v>54</v>
      </c>
      <c r="E30" s="27">
        <v>0</v>
      </c>
      <c r="F30" s="28">
        <f>ROUND(C30*E30,2)</f>
        <v>0</v>
      </c>
      <c r="G30" s="29">
        <v>0.2</v>
      </c>
      <c r="H30" s="30">
        <f>ROUND(C30*E30,2)*(G30)</f>
        <v>0</v>
      </c>
    </row>
    <row r="31" spans="1:10" ht="14.25" customHeight="1">
      <c r="A31" s="23" t="s">
        <v>55</v>
      </c>
      <c r="B31" s="24" t="s">
        <v>56</v>
      </c>
      <c r="C31" s="35">
        <v>0.42599999999999999</v>
      </c>
      <c r="D31" s="26" t="s">
        <v>54</v>
      </c>
      <c r="E31" s="27">
        <v>0</v>
      </c>
      <c r="F31" s="28">
        <f>ROUND(C31*E31,2)</f>
        <v>0</v>
      </c>
      <c r="G31" s="29">
        <v>0.2</v>
      </c>
      <c r="H31" s="30">
        <f>ROUND(C31*E31,2)*(G31)</f>
        <v>0</v>
      </c>
    </row>
    <row r="32" spans="1:10" ht="14.25" customHeight="1">
      <c r="A32" s="23" t="s">
        <v>57</v>
      </c>
      <c r="B32" s="24" t="s">
        <v>58</v>
      </c>
      <c r="C32" s="35">
        <v>5.7960000000000003</v>
      </c>
      <c r="D32" s="26" t="s">
        <v>54</v>
      </c>
      <c r="E32" s="27">
        <v>0</v>
      </c>
      <c r="F32" s="28">
        <f>ROUND(C32*E32,2)</f>
        <v>0</v>
      </c>
      <c r="G32" s="29">
        <v>0.2</v>
      </c>
      <c r="H32" s="30">
        <f>ROUND(C32*E32,2)*(G32)</f>
        <v>0</v>
      </c>
    </row>
    <row r="33" spans="1:10" ht="14.25" customHeight="1">
      <c r="A33" s="23" t="s">
        <v>59</v>
      </c>
      <c r="B33" s="24" t="s">
        <v>60</v>
      </c>
      <c r="C33" s="35">
        <v>0.60799999999999998</v>
      </c>
      <c r="D33" s="26" t="s">
        <v>54</v>
      </c>
      <c r="E33" s="27">
        <v>0</v>
      </c>
      <c r="F33" s="28">
        <f>ROUND(C33*E33,2)</f>
        <v>0</v>
      </c>
      <c r="G33" s="29">
        <v>0.2</v>
      </c>
      <c r="H33" s="30">
        <f>ROUND(C33*E33,2)*(G33)</f>
        <v>0</v>
      </c>
    </row>
    <row r="34" spans="1:10" ht="14.25" customHeight="1">
      <c r="A34" s="23" t="s">
        <v>61</v>
      </c>
      <c r="B34" s="24" t="s">
        <v>62</v>
      </c>
      <c r="C34" s="35">
        <v>0.24</v>
      </c>
      <c r="D34" s="26" t="s">
        <v>54</v>
      </c>
      <c r="E34" s="27">
        <v>0</v>
      </c>
      <c r="F34" s="28">
        <f>ROUND(C34*E34,2)</f>
        <v>0</v>
      </c>
      <c r="G34" s="29">
        <v>0.2</v>
      </c>
      <c r="H34" s="30">
        <f>ROUND(C34*E34,2)*(G34)</f>
        <v>0</v>
      </c>
    </row>
    <row r="35" spans="1:10" ht="15" customHeight="1">
      <c r="A35" s="32" t="s">
        <v>63</v>
      </c>
      <c r="B35" s="33" t="s">
        <v>64</v>
      </c>
      <c r="C35" s="15"/>
      <c r="D35" s="15"/>
      <c r="E35" s="15"/>
      <c r="F35" s="34">
        <f>F36+F37+F38+F39</f>
        <v>0</v>
      </c>
      <c r="H35" s="17">
        <f>H36+H37+H38+H39</f>
        <v>0</v>
      </c>
      <c r="I35" s="17">
        <f>I36+I37+I38+I39</f>
        <v>0</v>
      </c>
      <c r="J35" s="17">
        <f>J36+J37+J38+J39</f>
        <v>0</v>
      </c>
    </row>
    <row r="36" spans="1:10" ht="24.75" customHeight="1">
      <c r="A36" s="23" t="s">
        <v>65</v>
      </c>
      <c r="B36" s="24" t="s">
        <v>66</v>
      </c>
      <c r="C36" s="35">
        <v>7.92</v>
      </c>
      <c r="D36" s="26" t="s">
        <v>54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24.75" customHeight="1">
      <c r="A37" s="23" t="s">
        <v>67</v>
      </c>
      <c r="B37" s="24" t="s">
        <v>68</v>
      </c>
      <c r="C37" s="35">
        <v>2.6219999999999999</v>
      </c>
      <c r="D37" s="26" t="s">
        <v>54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4.25" customHeight="1">
      <c r="A38" s="23" t="s">
        <v>69</v>
      </c>
      <c r="B38" s="24" t="s">
        <v>70</v>
      </c>
      <c r="C38" s="25">
        <v>36.880000000000003</v>
      </c>
      <c r="D38" s="26" t="s">
        <v>71</v>
      </c>
      <c r="E38" s="27">
        <v>0</v>
      </c>
      <c r="F38" s="28">
        <f>ROUND(C38*E38,2)</f>
        <v>0</v>
      </c>
      <c r="G38" s="29">
        <v>0.2</v>
      </c>
      <c r="H38" s="30">
        <f>ROUND(C38*E38,2)*(G38)</f>
        <v>0</v>
      </c>
    </row>
    <row r="39" spans="1:10" ht="24.75" customHeight="1">
      <c r="A39" s="23" t="s">
        <v>72</v>
      </c>
      <c r="B39" s="24" t="s">
        <v>73</v>
      </c>
      <c r="C39" s="25">
        <v>495</v>
      </c>
      <c r="D39" s="26" t="s">
        <v>71</v>
      </c>
      <c r="E39" s="27">
        <v>0</v>
      </c>
      <c r="F39" s="28">
        <f>ROUND(C39*E39,2)</f>
        <v>0</v>
      </c>
      <c r="G39" s="29">
        <v>0.2</v>
      </c>
      <c r="H39" s="30">
        <f>ROUND(C39*E39,2)*(G39)</f>
        <v>0</v>
      </c>
    </row>
    <row r="40" spans="1:10" ht="15" customHeight="1">
      <c r="A40" s="32" t="s">
        <v>74</v>
      </c>
      <c r="B40" s="33" t="s">
        <v>75</v>
      </c>
      <c r="C40" s="15"/>
      <c r="D40" s="15"/>
      <c r="E40" s="15"/>
      <c r="F40" s="34">
        <f>F41+F42+F43+F44</f>
        <v>0</v>
      </c>
      <c r="H40" s="17">
        <f>H41+H42+H43+H44</f>
        <v>0</v>
      </c>
      <c r="I40" s="17">
        <f>I41+I42+I43+I44</f>
        <v>0</v>
      </c>
      <c r="J40" s="17">
        <f>J41+J42+J43+J44</f>
        <v>0</v>
      </c>
    </row>
    <row r="41" spans="1:10" ht="14.25" customHeight="1">
      <c r="A41" s="23" t="s">
        <v>76</v>
      </c>
      <c r="B41" s="24" t="s">
        <v>77</v>
      </c>
      <c r="C41" s="25">
        <v>495</v>
      </c>
      <c r="D41" s="26" t="s">
        <v>71</v>
      </c>
      <c r="E41" s="27">
        <v>0</v>
      </c>
      <c r="F41" s="28">
        <f>ROUND(C41*E41,2)</f>
        <v>0</v>
      </c>
      <c r="G41" s="29">
        <v>0.2</v>
      </c>
      <c r="H41" s="30">
        <f>ROUND(C41*E41,2)*(G41)</f>
        <v>0</v>
      </c>
    </row>
    <row r="42" spans="1:10" ht="24.75" customHeight="1">
      <c r="A42" s="23" t="s">
        <v>78</v>
      </c>
      <c r="B42" s="24" t="s">
        <v>79</v>
      </c>
      <c r="C42" s="25">
        <v>27.32</v>
      </c>
      <c r="D42" s="26" t="s">
        <v>71</v>
      </c>
      <c r="E42" s="27">
        <v>0</v>
      </c>
      <c r="F42" s="28">
        <f>ROUND(C42*E42,2)</f>
        <v>0</v>
      </c>
      <c r="G42" s="29">
        <v>0.2</v>
      </c>
      <c r="H42" s="30">
        <f>ROUND(C42*E42,2)*(G42)</f>
        <v>0</v>
      </c>
    </row>
    <row r="43" spans="1:10" ht="14.25" customHeight="1">
      <c r="A43" s="23" t="s">
        <v>80</v>
      </c>
      <c r="B43" s="24" t="s">
        <v>81</v>
      </c>
      <c r="C43" s="25">
        <v>25.22</v>
      </c>
      <c r="D43" s="26" t="s">
        <v>71</v>
      </c>
      <c r="E43" s="27">
        <v>0</v>
      </c>
      <c r="F43" s="28">
        <f>ROUND(C43*E43,2)</f>
        <v>0</v>
      </c>
      <c r="G43" s="29">
        <v>0.2</v>
      </c>
      <c r="H43" s="30">
        <f>ROUND(C43*E43,2)*(G43)</f>
        <v>0</v>
      </c>
    </row>
    <row r="44" spans="1:10" ht="14.25" customHeight="1">
      <c r="A44" s="23" t="s">
        <v>82</v>
      </c>
      <c r="B44" s="24" t="s">
        <v>83</v>
      </c>
      <c r="C44" s="25">
        <v>200</v>
      </c>
      <c r="D44" s="26" t="s">
        <v>40</v>
      </c>
      <c r="E44" s="27">
        <v>0</v>
      </c>
      <c r="F44" s="28">
        <f>ROUND(C44*E44,2)</f>
        <v>0</v>
      </c>
      <c r="G44" s="29">
        <v>0.2</v>
      </c>
      <c r="H44" s="30">
        <f>ROUND(C44*E44,2)*(G44)</f>
        <v>0</v>
      </c>
    </row>
    <row r="45" spans="1:10" ht="15" customHeight="1">
      <c r="A45" s="32" t="s">
        <v>84</v>
      </c>
      <c r="B45" s="33" t="s">
        <v>85</v>
      </c>
      <c r="C45" s="15"/>
      <c r="D45" s="15"/>
      <c r="E45" s="15"/>
      <c r="F45" s="34">
        <f>F46</f>
        <v>0</v>
      </c>
      <c r="H45" s="17">
        <f>H46</f>
        <v>0</v>
      </c>
      <c r="I45" s="17">
        <f>I46</f>
        <v>0</v>
      </c>
      <c r="J45" s="17">
        <f>J46</f>
        <v>0</v>
      </c>
    </row>
    <row r="46" spans="1:10" ht="14.25" customHeight="1">
      <c r="A46" s="23" t="s">
        <v>86</v>
      </c>
      <c r="B46" s="24" t="s">
        <v>87</v>
      </c>
      <c r="C46" s="31">
        <v>4</v>
      </c>
      <c r="D46" s="26" t="s">
        <v>43</v>
      </c>
      <c r="E46" s="27">
        <v>0</v>
      </c>
      <c r="F46" s="28">
        <f>ROUND(C46*E46,2)</f>
        <v>0</v>
      </c>
      <c r="G46" s="29">
        <v>0.2</v>
      </c>
      <c r="H46" s="30">
        <f>ROUND(C46*E46,2)*(G46)</f>
        <v>0</v>
      </c>
    </row>
    <row r="47" spans="1:10" ht="15.75" customHeight="1">
      <c r="A47" s="20" t="s">
        <v>88</v>
      </c>
      <c r="B47" s="21" t="s">
        <v>89</v>
      </c>
      <c r="C47" s="15"/>
      <c r="D47" s="15"/>
      <c r="E47" s="15"/>
      <c r="F47" s="22">
        <f>F48+F49+F50</f>
        <v>0</v>
      </c>
      <c r="H47" s="17">
        <f>H48+H49+H50</f>
        <v>0</v>
      </c>
      <c r="I47" s="17">
        <f>I48+I49+I50</f>
        <v>0</v>
      </c>
      <c r="J47" s="17">
        <f>J48+J49+J50</f>
        <v>0</v>
      </c>
    </row>
    <row r="48" spans="1:10" ht="14.25" customHeight="1">
      <c r="A48" s="23" t="s">
        <v>90</v>
      </c>
      <c r="B48" s="24" t="s">
        <v>58</v>
      </c>
      <c r="C48" s="35">
        <v>1.64</v>
      </c>
      <c r="D48" s="26" t="s">
        <v>54</v>
      </c>
      <c r="E48" s="27">
        <v>0</v>
      </c>
      <c r="F48" s="28">
        <f>ROUND(C48*E48,2)</f>
        <v>0</v>
      </c>
      <c r="G48" s="29">
        <v>0.2</v>
      </c>
      <c r="H48" s="30">
        <f>ROUND(C48*E48,2)*(G48)</f>
        <v>0</v>
      </c>
    </row>
    <row r="49" spans="1:10" ht="14.25" customHeight="1">
      <c r="A49" s="23" t="s">
        <v>91</v>
      </c>
      <c r="B49" s="24" t="s">
        <v>92</v>
      </c>
      <c r="C49" s="35">
        <v>1.1759999999999999</v>
      </c>
      <c r="D49" s="26" t="s">
        <v>54</v>
      </c>
      <c r="E49" s="27">
        <v>0</v>
      </c>
      <c r="F49" s="28">
        <f>ROUND(C49*E49,2)</f>
        <v>0</v>
      </c>
      <c r="G49" s="29">
        <v>0.2</v>
      </c>
      <c r="H49" s="30">
        <f>ROUND(C49*E49,2)*(G49)</f>
        <v>0</v>
      </c>
    </row>
    <row r="50" spans="1:10" ht="14.25" customHeight="1">
      <c r="A50" s="23" t="s">
        <v>93</v>
      </c>
      <c r="B50" s="24" t="s">
        <v>60</v>
      </c>
      <c r="C50" s="35">
        <v>0.27800000000000002</v>
      </c>
      <c r="D50" s="26" t="s">
        <v>54</v>
      </c>
      <c r="E50" s="27">
        <v>0</v>
      </c>
      <c r="F50" s="28">
        <f>ROUND(C50*E50,2)</f>
        <v>0</v>
      </c>
      <c r="G50" s="29">
        <v>0.2</v>
      </c>
      <c r="H50" s="30">
        <f>ROUND(C50*E50,2)*(G50)</f>
        <v>0</v>
      </c>
    </row>
    <row r="51" spans="1:10" ht="27.75" customHeight="1">
      <c r="A51" s="20" t="s">
        <v>94</v>
      </c>
      <c r="B51" s="21" t="s">
        <v>95</v>
      </c>
      <c r="C51" s="15"/>
      <c r="D51" s="15"/>
      <c r="E51" s="15"/>
      <c r="F51" s="22">
        <f>F52+F55</f>
        <v>0</v>
      </c>
      <c r="H51" s="17">
        <f>H52+H55</f>
        <v>0</v>
      </c>
      <c r="I51" s="17">
        <f>I52+I55</f>
        <v>0</v>
      </c>
      <c r="J51" s="17">
        <f>J52+J55</f>
        <v>0</v>
      </c>
    </row>
    <row r="52" spans="1:10" ht="15" customHeight="1">
      <c r="A52" s="32" t="s">
        <v>96</v>
      </c>
      <c r="B52" s="33" t="s">
        <v>97</v>
      </c>
      <c r="C52" s="15"/>
      <c r="D52" s="15"/>
      <c r="E52" s="15"/>
      <c r="F52" s="34">
        <f>F53+F54</f>
        <v>0</v>
      </c>
      <c r="H52" s="17">
        <f>H53+H54</f>
        <v>0</v>
      </c>
      <c r="I52" s="17">
        <f>I53+I54</f>
        <v>0</v>
      </c>
      <c r="J52" s="17">
        <f>J53+J54</f>
        <v>0</v>
      </c>
    </row>
    <row r="53" spans="1:10" ht="14.25" customHeight="1">
      <c r="A53" s="23" t="s">
        <v>98</v>
      </c>
      <c r="B53" s="24" t="s">
        <v>56</v>
      </c>
      <c r="C53" s="35">
        <v>0.33300000000000002</v>
      </c>
      <c r="D53" s="26" t="s">
        <v>54</v>
      </c>
      <c r="E53" s="27">
        <v>0</v>
      </c>
      <c r="F53" s="28">
        <f>ROUND(C53*E53,2)</f>
        <v>0</v>
      </c>
      <c r="G53" s="29">
        <v>0.2</v>
      </c>
      <c r="H53" s="30">
        <f>ROUND(C53*E53,2)*(G53)</f>
        <v>0</v>
      </c>
    </row>
    <row r="54" spans="1:10" ht="14.25" customHeight="1">
      <c r="A54" s="23" t="s">
        <v>99</v>
      </c>
      <c r="B54" s="24" t="s">
        <v>100</v>
      </c>
      <c r="C54" s="35">
        <v>0.72199999999999998</v>
      </c>
      <c r="D54" s="26" t="s">
        <v>54</v>
      </c>
      <c r="E54" s="27">
        <v>0</v>
      </c>
      <c r="F54" s="28">
        <f>ROUND(C54*E54,2)</f>
        <v>0</v>
      </c>
      <c r="G54" s="29">
        <v>0.2</v>
      </c>
      <c r="H54" s="30">
        <f>ROUND(C54*E54,2)*(G54)</f>
        <v>0</v>
      </c>
    </row>
    <row r="55" spans="1:10" ht="15" customHeight="1">
      <c r="A55" s="32" t="s">
        <v>101</v>
      </c>
      <c r="B55" s="33" t="s">
        <v>102</v>
      </c>
      <c r="C55" s="15"/>
      <c r="D55" s="15"/>
      <c r="E55" s="15"/>
      <c r="F55" s="34">
        <f>F56+F57</f>
        <v>0</v>
      </c>
      <c r="H55" s="17">
        <f>H56+H57</f>
        <v>0</v>
      </c>
      <c r="I55" s="17">
        <f>I56+I57</f>
        <v>0</v>
      </c>
      <c r="J55" s="17">
        <f>J56+J57</f>
        <v>0</v>
      </c>
    </row>
    <row r="56" spans="1:10" ht="24.75" customHeight="1">
      <c r="A56" s="23" t="s">
        <v>103</v>
      </c>
      <c r="B56" s="24" t="s">
        <v>104</v>
      </c>
      <c r="C56" s="25">
        <v>30.7</v>
      </c>
      <c r="D56" s="26" t="s">
        <v>71</v>
      </c>
      <c r="E56" s="27">
        <v>0</v>
      </c>
      <c r="F56" s="28">
        <f>ROUND(C56*E56,2)</f>
        <v>0</v>
      </c>
      <c r="G56" s="29">
        <v>0.2</v>
      </c>
      <c r="H56" s="30">
        <f>ROUND(C56*E56,2)*(G56)</f>
        <v>0</v>
      </c>
    </row>
    <row r="57" spans="1:10" ht="14.25" customHeight="1">
      <c r="A57" s="23" t="s">
        <v>105</v>
      </c>
      <c r="B57" s="24" t="s">
        <v>70</v>
      </c>
      <c r="C57" s="25">
        <v>24</v>
      </c>
      <c r="D57" s="26" t="s">
        <v>71</v>
      </c>
      <c r="E57" s="27">
        <v>0</v>
      </c>
      <c r="F57" s="28">
        <f>ROUND(C57*E57,2)</f>
        <v>0</v>
      </c>
      <c r="G57" s="29">
        <v>0.2</v>
      </c>
      <c r="H57" s="30">
        <f>ROUND(C57*E57,2)*(G57)</f>
        <v>0</v>
      </c>
    </row>
    <row r="58" spans="1:10" ht="17.25" customHeight="1">
      <c r="A58" s="15"/>
      <c r="B58" s="18" t="s">
        <v>106</v>
      </c>
      <c r="C58" s="15"/>
      <c r="D58" s="15"/>
      <c r="E58" s="15"/>
      <c r="F58" s="19">
        <f>F59</f>
        <v>0</v>
      </c>
      <c r="H58" s="17">
        <f>H59</f>
        <v>0</v>
      </c>
      <c r="I58" s="17">
        <f>I59</f>
        <v>0</v>
      </c>
      <c r="J58" s="17">
        <f>J59</f>
        <v>0</v>
      </c>
    </row>
    <row r="59" spans="1:10" ht="15.75" customHeight="1">
      <c r="A59" s="20" t="s">
        <v>13</v>
      </c>
      <c r="B59" s="21" t="s">
        <v>107</v>
      </c>
      <c r="C59" s="15"/>
      <c r="D59" s="15"/>
      <c r="E59" s="15"/>
      <c r="F59" s="22">
        <f>F60+F61+F65+F67</f>
        <v>0</v>
      </c>
      <c r="H59" s="17">
        <f>H60+H61+H65+H67</f>
        <v>0</v>
      </c>
      <c r="I59" s="17">
        <f>I60+I61+I65+I67</f>
        <v>0</v>
      </c>
      <c r="J59" s="17">
        <f>J60+J61+J65+J67</f>
        <v>0</v>
      </c>
    </row>
    <row r="60" spans="1:10" ht="14.25" customHeight="1">
      <c r="A60" s="23" t="s">
        <v>15</v>
      </c>
      <c r="B60" s="24" t="s">
        <v>87</v>
      </c>
      <c r="C60" s="31">
        <v>2</v>
      </c>
      <c r="D60" s="26" t="s">
        <v>43</v>
      </c>
      <c r="E60" s="27">
        <v>0</v>
      </c>
      <c r="F60" s="28">
        <f>ROUND(C60*E60,2)</f>
        <v>0</v>
      </c>
      <c r="G60" s="29">
        <v>0.2</v>
      </c>
      <c r="H60" s="30">
        <f>ROUND(C60*E60,2)*(G60)</f>
        <v>0</v>
      </c>
    </row>
    <row r="61" spans="1:10" ht="15" customHeight="1">
      <c r="A61" s="32" t="s">
        <v>18</v>
      </c>
      <c r="B61" s="33" t="s">
        <v>51</v>
      </c>
      <c r="C61" s="15"/>
      <c r="D61" s="15"/>
      <c r="E61" s="15"/>
      <c r="F61" s="34">
        <f>F62+F63+F64</f>
        <v>0</v>
      </c>
      <c r="H61" s="17">
        <f>H62+H63+H64</f>
        <v>0</v>
      </c>
      <c r="I61" s="17">
        <f>I62+I63+I64</f>
        <v>0</v>
      </c>
      <c r="J61" s="17">
        <f>J62+J63+J64</f>
        <v>0</v>
      </c>
    </row>
    <row r="62" spans="1:10" ht="14.25" customHeight="1">
      <c r="A62" s="23" t="s">
        <v>108</v>
      </c>
      <c r="B62" s="24" t="s">
        <v>58</v>
      </c>
      <c r="C62" s="35">
        <v>4.9400000000000004</v>
      </c>
      <c r="D62" s="26" t="s">
        <v>54</v>
      </c>
      <c r="E62" s="27">
        <v>0</v>
      </c>
      <c r="F62" s="28">
        <f>ROUND(C62*E62,2)</f>
        <v>0</v>
      </c>
      <c r="G62" s="29">
        <v>0.2</v>
      </c>
      <c r="H62" s="30">
        <f>ROUND(C62*E62,2)*(G62)</f>
        <v>0</v>
      </c>
    </row>
    <row r="63" spans="1:10" ht="14.25" customHeight="1">
      <c r="A63" s="23" t="s">
        <v>109</v>
      </c>
      <c r="B63" s="24" t="s">
        <v>56</v>
      </c>
      <c r="C63" s="35">
        <v>0.67200000000000004</v>
      </c>
      <c r="D63" s="26" t="s">
        <v>54</v>
      </c>
      <c r="E63" s="27">
        <v>0</v>
      </c>
      <c r="F63" s="28">
        <f>ROUND(C63*E63,2)</f>
        <v>0</v>
      </c>
      <c r="G63" s="29">
        <v>0.2</v>
      </c>
      <c r="H63" s="30">
        <f>ROUND(C63*E63,2)*(G63)</f>
        <v>0</v>
      </c>
    </row>
    <row r="64" spans="1:10" ht="14.25" customHeight="1">
      <c r="A64" s="23" t="s">
        <v>110</v>
      </c>
      <c r="B64" s="24" t="s">
        <v>92</v>
      </c>
      <c r="C64" s="35">
        <v>2.2040000000000002</v>
      </c>
      <c r="D64" s="26" t="s">
        <v>54</v>
      </c>
      <c r="E64" s="27">
        <v>0</v>
      </c>
      <c r="F64" s="28">
        <f>ROUND(C64*E64,2)</f>
        <v>0</v>
      </c>
      <c r="G64" s="29">
        <v>0.2</v>
      </c>
      <c r="H64" s="30">
        <f>ROUND(C64*E64,2)*(G64)</f>
        <v>0</v>
      </c>
    </row>
    <row r="65" spans="1:10" ht="15" customHeight="1">
      <c r="A65" s="32" t="s">
        <v>21</v>
      </c>
      <c r="B65" s="33" t="s">
        <v>102</v>
      </c>
      <c r="C65" s="15"/>
      <c r="D65" s="15"/>
      <c r="E65" s="15"/>
      <c r="F65" s="34">
        <f>F66</f>
        <v>0</v>
      </c>
      <c r="H65" s="17">
        <f>H66</f>
        <v>0</v>
      </c>
      <c r="I65" s="17">
        <f>I66</f>
        <v>0</v>
      </c>
      <c r="J65" s="17">
        <f>J66</f>
        <v>0</v>
      </c>
    </row>
    <row r="66" spans="1:10" ht="14.25" customHeight="1">
      <c r="A66" s="23" t="s">
        <v>111</v>
      </c>
      <c r="B66" s="24" t="s">
        <v>112</v>
      </c>
      <c r="C66" s="25">
        <v>105</v>
      </c>
      <c r="D66" s="26" t="s">
        <v>71</v>
      </c>
      <c r="E66" s="27">
        <v>0</v>
      </c>
      <c r="F66" s="28">
        <f>ROUND(C66*E66,2)</f>
        <v>0</v>
      </c>
      <c r="G66" s="29">
        <v>0.2</v>
      </c>
      <c r="H66" s="30">
        <f>ROUND(C66*E66,2)*(G66)</f>
        <v>0</v>
      </c>
    </row>
    <row r="67" spans="1:10" ht="15" customHeight="1">
      <c r="A67" s="32" t="s">
        <v>23</v>
      </c>
      <c r="B67" s="33" t="s">
        <v>75</v>
      </c>
      <c r="C67" s="15"/>
      <c r="D67" s="15"/>
      <c r="E67" s="15"/>
      <c r="F67" s="34">
        <f>F68</f>
        <v>0</v>
      </c>
      <c r="H67" s="17">
        <f>H68</f>
        <v>0</v>
      </c>
      <c r="I67" s="17">
        <f>I68</f>
        <v>0</v>
      </c>
      <c r="J67" s="17">
        <f>J68</f>
        <v>0</v>
      </c>
    </row>
    <row r="68" spans="1:10" ht="14.25" customHeight="1">
      <c r="A68" s="36" t="s">
        <v>113</v>
      </c>
      <c r="B68" s="37" t="s">
        <v>77</v>
      </c>
      <c r="C68" s="38">
        <v>215</v>
      </c>
      <c r="D68" s="39" t="s">
        <v>71</v>
      </c>
      <c r="E68" s="40">
        <v>0</v>
      </c>
      <c r="F68" s="41">
        <f>ROUND(C68*E68,2)</f>
        <v>0</v>
      </c>
      <c r="G68" s="29">
        <v>0.2</v>
      </c>
      <c r="H68" s="30">
        <f>ROUND(C68*E68,2)*(G68)</f>
        <v>0</v>
      </c>
    </row>
    <row r="70" spans="1:10" ht="12.75" customHeight="1">
      <c r="B70" s="42" t="s">
        <v>114</v>
      </c>
    </row>
    <row r="71" spans="1:10" ht="14.25" customHeight="1">
      <c r="A71" s="43"/>
      <c r="B71" s="44" t="s">
        <v>12</v>
      </c>
      <c r="C71" s="43"/>
      <c r="D71" s="43"/>
      <c r="E71" s="43"/>
      <c r="F71" s="45"/>
    </row>
    <row r="72" spans="1:10" ht="14.25" customHeight="1">
      <c r="A72" s="43"/>
      <c r="B72" s="44" t="s">
        <v>106</v>
      </c>
      <c r="C72" s="43"/>
      <c r="D72" s="43"/>
      <c r="E72" s="43"/>
      <c r="F72" s="45"/>
    </row>
    <row r="74" spans="1:10" ht="18.75" customHeight="1">
      <c r="B74" s="46" t="s">
        <v>115</v>
      </c>
    </row>
    <row r="75" spans="1:10" ht="14.25" customHeight="1">
      <c r="A75" s="43"/>
      <c r="B75" s="47" t="s">
        <v>116</v>
      </c>
      <c r="C75" s="48"/>
      <c r="D75" s="48"/>
      <c r="E75" s="48"/>
      <c r="F75" s="49">
        <f>F58+F11</f>
        <v>0</v>
      </c>
    </row>
    <row r="76" spans="1:10" ht="14.25" customHeight="1">
      <c r="A76" s="50"/>
      <c r="B76" s="51" t="s">
        <v>117</v>
      </c>
      <c r="C76" s="52"/>
      <c r="D76" s="52"/>
      <c r="E76" s="52"/>
      <c r="F76" s="53"/>
    </row>
    <row r="77" spans="1:10" ht="14.25" customHeight="1">
      <c r="A77" s="50"/>
      <c r="B77" s="54" t="s">
        <v>118</v>
      </c>
      <c r="C77" s="52"/>
      <c r="D77" s="52"/>
      <c r="E77" s="52"/>
      <c r="F77" s="55">
        <f>F75+F76</f>
        <v>0</v>
      </c>
    </row>
    <row r="79" spans="1:10" ht="11.25" customHeight="1">
      <c r="B79" s="56" t="s">
        <v>119</v>
      </c>
      <c r="D79" s="57" t="s">
        <v>120</v>
      </c>
      <c r="E79" s="58"/>
      <c r="F79" s="59"/>
    </row>
    <row r="80" spans="1:10" ht="11.25" customHeight="1">
      <c r="B80" s="60" t="s">
        <v>121</v>
      </c>
      <c r="D80" s="61" t="s">
        <v>121</v>
      </c>
      <c r="E80" s="62"/>
      <c r="F80" s="63"/>
    </row>
    <row r="81" spans="1:6" ht="15" customHeight="1">
      <c r="B81" s="60"/>
      <c r="D81" s="61"/>
      <c r="E81" s="62"/>
      <c r="F81" s="63"/>
    </row>
    <row r="82" spans="1:6" ht="15" customHeight="1">
      <c r="B82" s="64"/>
      <c r="D82" s="65"/>
      <c r="E82" s="62"/>
      <c r="F82" s="63"/>
    </row>
    <row r="83" spans="1:6" ht="15" customHeight="1">
      <c r="B83" s="64"/>
      <c r="D83" s="65"/>
      <c r="E83" s="62"/>
      <c r="F83" s="63"/>
    </row>
    <row r="84" spans="1:6" ht="15" customHeight="1">
      <c r="B84" s="66"/>
      <c r="D84" s="67"/>
      <c r="E84" s="68"/>
      <c r="F84" s="69"/>
    </row>
    <row r="85" spans="1:6" ht="14.25" customHeight="1">
      <c r="A85" s="7" t="s">
        <v>122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57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2022-05-20T09:46:12Z</dcterms:created>
  <dcterms:modified xsi:type="dcterms:W3CDTF">2022-05-20T09:46:12Z</dcterms:modified>
</cp:coreProperties>
</file>