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DDF7A400-5A67-3F40-9A44-DF0B2145C761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1" l="1"/>
  <c r="H78" i="1" s="1"/>
  <c r="F80" i="1"/>
  <c r="F78" i="1" s="1"/>
  <c r="H79" i="1"/>
  <c r="F79" i="1"/>
  <c r="J78" i="1"/>
  <c r="I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H69" i="1" s="1"/>
  <c r="F71" i="1"/>
  <c r="F69" i="1" s="1"/>
  <c r="H70" i="1"/>
  <c r="F70" i="1"/>
  <c r="J69" i="1"/>
  <c r="I69" i="1"/>
  <c r="H68" i="1"/>
  <c r="F68" i="1"/>
  <c r="J67" i="1"/>
  <c r="I67" i="1"/>
  <c r="H67" i="1"/>
  <c r="F67" i="1"/>
  <c r="H66" i="1"/>
  <c r="F66" i="1"/>
  <c r="H65" i="1"/>
  <c r="H63" i="1" s="1"/>
  <c r="F65" i="1"/>
  <c r="F63" i="1" s="1"/>
  <c r="H64" i="1"/>
  <c r="F64" i="1"/>
  <c r="J63" i="1"/>
  <c r="I63" i="1"/>
  <c r="H62" i="1"/>
  <c r="F62" i="1"/>
  <c r="J61" i="1"/>
  <c r="I61" i="1"/>
  <c r="H61" i="1"/>
  <c r="F61" i="1"/>
  <c r="H60" i="1"/>
  <c r="F60" i="1"/>
  <c r="H59" i="1"/>
  <c r="F59" i="1"/>
  <c r="H58" i="1"/>
  <c r="F58" i="1"/>
  <c r="H57" i="1"/>
  <c r="F57" i="1"/>
  <c r="J56" i="1"/>
  <c r="I56" i="1"/>
  <c r="H56" i="1"/>
  <c r="F56" i="1"/>
  <c r="H55" i="1"/>
  <c r="F55" i="1"/>
  <c r="H54" i="1"/>
  <c r="H52" i="1" s="1"/>
  <c r="F54" i="1"/>
  <c r="F52" i="1" s="1"/>
  <c r="H53" i="1"/>
  <c r="F53" i="1"/>
  <c r="J52" i="1"/>
  <c r="I52" i="1"/>
  <c r="H51" i="1"/>
  <c r="F51" i="1"/>
  <c r="H50" i="1"/>
  <c r="F50" i="1"/>
  <c r="H49" i="1"/>
  <c r="F49" i="1"/>
  <c r="H48" i="1"/>
  <c r="F48" i="1"/>
  <c r="J47" i="1"/>
  <c r="I47" i="1"/>
  <c r="H47" i="1"/>
  <c r="F47" i="1"/>
  <c r="H46" i="1"/>
  <c r="H43" i="1" s="1"/>
  <c r="H24" i="1" s="1"/>
  <c r="F46" i="1"/>
  <c r="H45" i="1"/>
  <c r="F45" i="1"/>
  <c r="J44" i="1"/>
  <c r="I44" i="1"/>
  <c r="H44" i="1"/>
  <c r="F44" i="1"/>
  <c r="J43" i="1"/>
  <c r="J24" i="1" s="1"/>
  <c r="J11" i="1" s="1"/>
  <c r="J10" i="1" s="1"/>
  <c r="I43" i="1"/>
  <c r="I24" i="1" s="1"/>
  <c r="I11" i="1" s="1"/>
  <c r="I10" i="1" s="1"/>
  <c r="H42" i="1"/>
  <c r="F42" i="1"/>
  <c r="H41" i="1"/>
  <c r="F41" i="1"/>
  <c r="H40" i="1"/>
  <c r="F40" i="1"/>
  <c r="J39" i="1"/>
  <c r="I39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J28" i="1"/>
  <c r="I28" i="1"/>
  <c r="H28" i="1"/>
  <c r="F28" i="1"/>
  <c r="H27" i="1"/>
  <c r="F27" i="1"/>
  <c r="H26" i="1"/>
  <c r="F26" i="1"/>
  <c r="J25" i="1"/>
  <c r="I25" i="1"/>
  <c r="H25" i="1"/>
  <c r="F25" i="1"/>
  <c r="H23" i="1"/>
  <c r="F23" i="1"/>
  <c r="H22" i="1"/>
  <c r="F22" i="1"/>
  <c r="H21" i="1"/>
  <c r="F21" i="1"/>
  <c r="H20" i="1"/>
  <c r="F20" i="1"/>
  <c r="H19" i="1"/>
  <c r="F19" i="1"/>
  <c r="H18" i="1"/>
  <c r="H12" i="1" s="1"/>
  <c r="F18" i="1"/>
  <c r="F12" i="1" s="1"/>
  <c r="H17" i="1"/>
  <c r="F17" i="1"/>
  <c r="H16" i="1"/>
  <c r="F16" i="1"/>
  <c r="H15" i="1"/>
  <c r="F15" i="1"/>
  <c r="H14" i="1"/>
  <c r="F14" i="1"/>
  <c r="J12" i="1"/>
  <c r="I12" i="1"/>
  <c r="H11" i="1" l="1"/>
  <c r="H10" i="1" s="1"/>
  <c r="F43" i="1"/>
  <c r="F24" i="1" s="1"/>
  <c r="F11" i="1" s="1"/>
  <c r="F83" i="1" l="1"/>
  <c r="F85" i="1" s="1"/>
  <c r="F10" i="1"/>
</calcChain>
</file>

<file path=xl/sharedStrings.xml><?xml version="1.0" encoding="utf-8"?>
<sst xmlns="http://schemas.openxmlformats.org/spreadsheetml/2006/main" count="213" uniqueCount="164">
  <si>
    <t>Aff-21/006</t>
  </si>
  <si>
    <t xml:space="preserve">PORT SUR SAONE POLE APICOLE </t>
  </si>
  <si>
    <t>C.D.P.G.F</t>
  </si>
  <si>
    <t xml:space="preserve">Lot 02 DEMOLITION GO MACONNERIE </t>
  </si>
  <si>
    <t>Code</t>
  </si>
  <si>
    <t>Désignation</t>
  </si>
  <si>
    <t>Qu.</t>
  </si>
  <si>
    <t>U.</t>
  </si>
  <si>
    <t>Px U.</t>
  </si>
  <si>
    <t>Px tot.</t>
  </si>
  <si>
    <t>02</t>
  </si>
  <si>
    <t xml:space="preserve">DEMOLITION GO MACONNERIE </t>
  </si>
  <si>
    <t>Solution de base</t>
  </si>
  <si>
    <t>02.1</t>
  </si>
  <si>
    <t>GENERALITES</t>
  </si>
  <si>
    <t>02.1.1</t>
  </si>
  <si>
    <t>NB :</t>
  </si>
  <si>
    <t>02.1.2</t>
  </si>
  <si>
    <t>pm</t>
  </si>
  <si>
    <t>02.1.3</t>
  </si>
  <si>
    <t xml:space="preserve">ETUDE BETON ARME TABLEAU DE RATIOS FERRAILLAGE FONDATION INFRASTRUCTURES, SUPERSTRUCTURES </t>
  </si>
  <si>
    <t>02.1.4</t>
  </si>
  <si>
    <t>EFFICACITE ENERGETIQUE</t>
  </si>
  <si>
    <t>02.1.5</t>
  </si>
  <si>
    <t xml:space="preserve">HYPOTHESE CLIMATIQUE </t>
  </si>
  <si>
    <t>02.1.6</t>
  </si>
  <si>
    <t>INSTALLATION DE CHANTIER</t>
  </si>
  <si>
    <t>Forfait</t>
  </si>
  <si>
    <t>02.1.7</t>
  </si>
  <si>
    <t xml:space="preserve">ESSAI DE PRESSION </t>
  </si>
  <si>
    <t>02.1.8</t>
  </si>
  <si>
    <t xml:space="preserve">NB : RISQUE DE POLLUTION INTERIEURE </t>
  </si>
  <si>
    <t>02.1.9</t>
  </si>
  <si>
    <t>02.1.10</t>
  </si>
  <si>
    <t>FICHES FDES</t>
  </si>
  <si>
    <t>02.1.11</t>
  </si>
  <si>
    <t>REGLES D'HYGIENE</t>
  </si>
  <si>
    <t>02.2</t>
  </si>
  <si>
    <t xml:space="preserve">EXTENSION </t>
  </si>
  <si>
    <t>02.2.1</t>
  </si>
  <si>
    <t xml:space="preserve">REPRISE EN SOUS OEUVRE ET BOUCHEMENT </t>
  </si>
  <si>
    <t>02.2.1.1</t>
  </si>
  <si>
    <t>CREATION D'OUVERTURE</t>
  </si>
  <si>
    <t>U</t>
  </si>
  <si>
    <t>02.2.1.2</t>
  </si>
  <si>
    <t>BOUCHEMENT D'OUVERTURE EN AGGLO DE 20</t>
  </si>
  <si>
    <t>02.2.2</t>
  </si>
  <si>
    <t xml:space="preserve">FONDATION BATIMENT EXTENSION </t>
  </si>
  <si>
    <t>02.2.2.1</t>
  </si>
  <si>
    <t>TERRASSEMENT MECANIQUE POUR  SEMELLES DANS TOUVENANT SANS EVACUATION</t>
  </si>
  <si>
    <t>m3</t>
  </si>
  <si>
    <t>02.2.2.2</t>
  </si>
  <si>
    <t>TERRASSEMENT MECANIQUE POUR  SEMELLES DANS TERRE AVEC EVACUATION</t>
  </si>
  <si>
    <t>02.2.2.3</t>
  </si>
  <si>
    <t>REMPLISSAGE FOUILLES EN GROS-BETON POUR SEMELLES FILANTES</t>
  </si>
  <si>
    <t>02.2.2.4</t>
  </si>
  <si>
    <t xml:space="preserve">TERRASSEMENT MECANIQUE POUR  SEMELLES ISOLEES COMPRIS EVACUATION </t>
  </si>
  <si>
    <t>02.2.2.5</t>
  </si>
  <si>
    <t>REMBLAI EN CONCASSE DE CARRIERE EN 0/315</t>
  </si>
  <si>
    <t>02.2.2.6</t>
  </si>
  <si>
    <t>SEMELLES ISOLEES</t>
  </si>
  <si>
    <t>02.2.2.7</t>
  </si>
  <si>
    <t>ARMATURES ACIER HAUTE ADHERENCE  DANS COFFRAGE FONDATION</t>
  </si>
  <si>
    <t>Kg</t>
  </si>
  <si>
    <t>02.2.2.8</t>
  </si>
  <si>
    <t>BETON POUR FONDATION DE TYPE B 25  MIS EN PLACE EN PLEINE MASSE :</t>
  </si>
  <si>
    <t>02.2.2.9</t>
  </si>
  <si>
    <t>TIRANT HA PARASISMIQUE</t>
  </si>
  <si>
    <t>02.2.2.10</t>
  </si>
  <si>
    <t>REPRISE DU TOUVENANT ET REMISE EN FORME</t>
  </si>
  <si>
    <t>02.2.3</t>
  </si>
  <si>
    <t>LONGRINES</t>
  </si>
  <si>
    <t>02.2.3.1</t>
  </si>
  <si>
    <t xml:space="preserve">COFFRAGE POUR LONGRINE </t>
  </si>
  <si>
    <t>m2</t>
  </si>
  <si>
    <t>02.2.3.2</t>
  </si>
  <si>
    <t>ARMATURES ACIER HAUTE ADHERENCE POUR LONGRINES</t>
  </si>
  <si>
    <t>02.2.3.3</t>
  </si>
  <si>
    <t>BETON POUR LONGRINES COULE EN COFFRAGE ET VIBRE</t>
  </si>
  <si>
    <t>02.2.4</t>
  </si>
  <si>
    <t xml:space="preserve">RESEAUX SOUS DALLAGE ISOLANT DALLAGE </t>
  </si>
  <si>
    <t>02.2.4.1</t>
  </si>
  <si>
    <t>FOURNITURE ET POSE DE CANALISATION PVC SOUS DALLAGE</t>
  </si>
  <si>
    <t>02.2.4.1.1</t>
  </si>
  <si>
    <t>CANALISATION SOUS LE DALLAGE  DE 125  MM DE DIAMETRE</t>
  </si>
  <si>
    <t>ml</t>
  </si>
  <si>
    <t>02.2.4.2</t>
  </si>
  <si>
    <t>ATTENTE AU SOL POUR RACCORDEMENT DES CANALISATIONS OU SIPHONS</t>
  </si>
  <si>
    <t>02.2.4.3</t>
  </si>
  <si>
    <t xml:space="preserve">REGARD </t>
  </si>
  <si>
    <t>02.2.4.3.1</t>
  </si>
  <si>
    <t>REGARD DE 40 x 40 x 60 + TAMPON FONTE+REHAUSSE</t>
  </si>
  <si>
    <t>02.2.4.4</t>
  </si>
  <si>
    <t>ISOLATION PERIMÉTRALE</t>
  </si>
  <si>
    <t>02.2.4.5</t>
  </si>
  <si>
    <t>SIPHON DE SOL TELESCOPIQUE DIAM 250</t>
  </si>
  <si>
    <t>02.2.4.6</t>
  </si>
  <si>
    <t xml:space="preserve">DRAIN PERIMETRAL </t>
  </si>
  <si>
    <t>02.2.4.7</t>
  </si>
  <si>
    <t>DALLAGE</t>
  </si>
  <si>
    <t>02.2.4.7.1</t>
  </si>
  <si>
    <t>ARMATURE EN DALLAGE PAR TREILLIS SOUDE</t>
  </si>
  <si>
    <t>02.2.4.7.2</t>
  </si>
  <si>
    <t>DALLAGE BETON SUR 0.20 EPAISSEUR  BETON BRUT TIRE A LA REGLE</t>
  </si>
  <si>
    <t>02.2.4.7.3</t>
  </si>
  <si>
    <t xml:space="preserve">DALLAGE BETON SUR 0.25 EPAISSEUR  BETON BRUT TIRE A LA REGLE </t>
  </si>
  <si>
    <t>02.2.4.8</t>
  </si>
  <si>
    <t>DALLAGE AVEC PLANCHER CHAUFFANT</t>
  </si>
  <si>
    <t>02.2.4.8.1</t>
  </si>
  <si>
    <t>ISOLATION PANNEAU TMS SOUS DALLAGE EN 120MM</t>
  </si>
  <si>
    <t>02.2.4.8.2</t>
  </si>
  <si>
    <t>DALLAGE  EN 0,20, 0,22, 0,25</t>
  </si>
  <si>
    <t>02.2.4.8.3</t>
  </si>
  <si>
    <t>ARMATURES ACIER HAUTE ADHERENCE  DANS DALLAGE</t>
  </si>
  <si>
    <t>02.2.4.8.4</t>
  </si>
  <si>
    <t>PLUS VALUE COUCHE D'USURE TEINTEE SUR DALLAGE EN 0,20, 0,22, 0,25</t>
  </si>
  <si>
    <t>02.2.5</t>
  </si>
  <si>
    <t>ISOLANT 55+10 MUR ENTERRE</t>
  </si>
  <si>
    <t>02.2.5.1</t>
  </si>
  <si>
    <t>ISOLANT MURS EXTERIEURS 55+10</t>
  </si>
  <si>
    <t>02.2.6</t>
  </si>
  <si>
    <t xml:space="preserve">MACONNERIE ELEVATION </t>
  </si>
  <si>
    <t>02.2.6.1</t>
  </si>
  <si>
    <t>AGGLOS CREUX COURANTS DE 20/20/50 NF B40</t>
  </si>
  <si>
    <t>02.2.6.2</t>
  </si>
  <si>
    <t xml:space="preserve">REMBLAIEMENT COMPACTE AU POURTOUR DES OUVRAGE FONDES </t>
  </si>
  <si>
    <t>02.2.6.3</t>
  </si>
  <si>
    <t>LINTEAU BETON ARME EN 0.25</t>
  </si>
  <si>
    <t>02.2.7</t>
  </si>
  <si>
    <t>DESACTIVE</t>
  </si>
  <si>
    <t>02.2.7.1</t>
  </si>
  <si>
    <t xml:space="preserve">BETON DESACTIVE </t>
  </si>
  <si>
    <t>02.2.8</t>
  </si>
  <si>
    <t xml:space="preserve">DIVERS </t>
  </si>
  <si>
    <t>02.2.8.1</t>
  </si>
  <si>
    <t>PERCEMENT ET CAROTTAGES DANS LES MURS</t>
  </si>
  <si>
    <t>02.2.8.2</t>
  </si>
  <si>
    <t>ATTENTE EU</t>
  </si>
  <si>
    <t>02.2.8.3</t>
  </si>
  <si>
    <t>SIPHON DE SOL</t>
  </si>
  <si>
    <t>02.2.8.4</t>
  </si>
  <si>
    <t>PLUS VALUE SOCLE BETON ARME SUPPORT DE COFFRET ELEC</t>
  </si>
  <si>
    <t>02.2.8.5</t>
  </si>
  <si>
    <t xml:space="preserve">PLUS VALUE SOCLE BETON ARME POUR PAC + REGARD FILTRANT </t>
  </si>
  <si>
    <t>02.2.8.6</t>
  </si>
  <si>
    <t>REGARD AVEC TAMPON BETON</t>
  </si>
  <si>
    <t>02.2.8.7</t>
  </si>
  <si>
    <t xml:space="preserve">SEUIL DE PORTE D'ENTREE </t>
  </si>
  <si>
    <t>02.2.8.8</t>
  </si>
  <si>
    <t xml:space="preserve">GRAVILLONS ROULES </t>
  </si>
  <si>
    <t>02.3</t>
  </si>
  <si>
    <t xml:space="preserve">RANGEMENT DANS HANGAR EXISTANT 
</t>
  </si>
  <si>
    <t>02.3.1</t>
  </si>
  <si>
    <t>TERRASSEMENT MECANIQUE POUR  BECHE BA DANS ENROBES AVEC EVACUATION</t>
  </si>
  <si>
    <t>02.3.2</t>
  </si>
  <si>
    <t>BETON POUR BECHE BA COULEE EN COFFRAGE ET VIBRE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</si>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</sst>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8" formatCode="\ ;\ ;"/>
    <numFmt numFmtId="169" formatCode="###,###,###,##0;;"/>
    <numFmt numFmtId="170" formatCode="###,###,###,##0.00;\-###,###,###,##0.00;"/>
    <numFmt numFmtId="171" formatCode="###,###,###,##0.00\ \€;\-###,###,###,##0.00\ \€;"/>
    <numFmt numFmtId="172" formatCode="##,##0.0#\ %;\-\ ##,##0.0#\ %;0\ %"/>
    <numFmt numFmtId="173" formatCode="###,###,###,##0;\-###,###,###,##0;"/>
    <numFmt numFmtId="174" formatCode="###,###,###,##0.000;\-###,###,###,##0.000;"/>
    <numFmt numFmtId="175" formatCode="###,###,###,##0.0;\-###,###,###,##0.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72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9" fontId="1" fillId="0" borderId="3" xfId="1" applyNumberFormat="1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1" fontId="7" fillId="0" borderId="2" xfId="0" applyNumberFormat="1" applyFont="1" applyBorder="1" applyAlignment="1">
      <alignment horizontal="right" vertical="center" wrapText="1"/>
    </xf>
    <xf numFmtId="171" fontId="7" fillId="0" borderId="3" xfId="0" applyNumberFormat="1" applyFont="1" applyBorder="1" applyAlignment="1">
      <alignment horizontal="right" vertical="center" wrapText="1"/>
    </xf>
    <xf numFmtId="172" fontId="7" fillId="0" borderId="0" xfId="0" applyNumberFormat="1" applyFont="1" applyAlignment="1">
      <alignment horizontal="center" vertical="center" wrapText="1"/>
    </xf>
    <xf numFmtId="171" fontId="7" fillId="0" borderId="0" xfId="0" applyNumberFormat="1" applyFont="1" applyAlignment="1">
      <alignment horizontal="center" vertical="center" wrapText="1"/>
    </xf>
    <xf numFmtId="173" fontId="7" fillId="0" borderId="2" xfId="0" applyNumberFormat="1" applyFont="1" applyBorder="1" applyAlignment="1">
      <alignment horizontal="righ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174" fontId="7" fillId="0" borderId="2" xfId="0" applyNumberFormat="1" applyFont="1" applyBorder="1" applyAlignment="1">
      <alignment horizontal="right" vertical="center" wrapText="1"/>
    </xf>
    <xf numFmtId="175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8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4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1" fontId="7" fillId="0" borderId="4" xfId="0" applyNumberFormat="1" applyFont="1" applyBorder="1" applyAlignment="1">
      <alignment horizontal="right" vertical="center" wrapText="1"/>
    </xf>
    <xf numFmtId="171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1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1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showGridLines="0" tabSelected="1" workbookViewId="0">
      <selection activeCell="E19" sqref="E19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F12+F24+F78</f>
        <v>0</v>
      </c>
      <c r="H11" s="17">
        <f>H12+H24+H78</f>
        <v>0</v>
      </c>
      <c r="I11" s="17">
        <f>I12+I24+I78</f>
        <v>0</v>
      </c>
      <c r="J11" s="17">
        <f>J12+J24+J78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F13+F14+F15+F16+F17+F18+F19+F20+F21+F22+F23</f>
        <v>0</v>
      </c>
      <c r="H12" s="17">
        <f>H13+H14+H15+H16+H17+H18+H19+H20+H21+H22+H23</f>
        <v>0</v>
      </c>
      <c r="I12" s="17">
        <f>I13+I14+I15+I16+I17+I18+I19+I20+I21+I22+I23</f>
        <v>0</v>
      </c>
      <c r="J12" s="17">
        <f>J13+J14+J15+J16+J17+J18+J19+J20+J21+J22+J23</f>
        <v>0</v>
      </c>
    </row>
    <row r="13" spans="1:10" ht="15" customHeight="1">
      <c r="A13" s="23" t="s">
        <v>15</v>
      </c>
      <c r="B13" s="24" t="s">
        <v>16</v>
      </c>
      <c r="C13" s="15"/>
      <c r="D13" s="15"/>
      <c r="E13" s="15"/>
      <c r="F13" s="25">
        <v>0</v>
      </c>
    </row>
    <row r="14" spans="1:10" ht="14.25" customHeight="1">
      <c r="A14" s="26" t="s">
        <v>17</v>
      </c>
      <c r="B14" s="27" t="s">
        <v>16</v>
      </c>
      <c r="C14" s="28">
        <v>0</v>
      </c>
      <c r="D14" s="29" t="s">
        <v>18</v>
      </c>
      <c r="E14" s="30">
        <v>0</v>
      </c>
      <c r="F14" s="31">
        <f t="shared" ref="F14:F23" si="0">ROUND(C14*E14,2)</f>
        <v>0</v>
      </c>
      <c r="G14" s="32">
        <v>0.2</v>
      </c>
      <c r="H14" s="33">
        <f t="shared" ref="H14:H23" si="1">ROUND(C14*E14,2)*(G14)</f>
        <v>0</v>
      </c>
    </row>
    <row r="15" spans="1:10" ht="24.75" customHeight="1">
      <c r="A15" s="26" t="s">
        <v>19</v>
      </c>
      <c r="B15" s="27" t="s">
        <v>20</v>
      </c>
      <c r="C15" s="28">
        <v>0</v>
      </c>
      <c r="D15" s="29" t="s">
        <v>18</v>
      </c>
      <c r="E15" s="30">
        <v>0</v>
      </c>
      <c r="F15" s="31">
        <f t="shared" si="0"/>
        <v>0</v>
      </c>
      <c r="G15" s="32">
        <v>0.2</v>
      </c>
      <c r="H15" s="33">
        <f t="shared" si="1"/>
        <v>0</v>
      </c>
    </row>
    <row r="16" spans="1:10" ht="14.25" customHeight="1">
      <c r="A16" s="26" t="s">
        <v>21</v>
      </c>
      <c r="B16" s="27" t="s">
        <v>22</v>
      </c>
      <c r="C16" s="28">
        <v>0</v>
      </c>
      <c r="D16" s="29" t="s">
        <v>18</v>
      </c>
      <c r="E16" s="30">
        <v>0</v>
      </c>
      <c r="F16" s="31">
        <f t="shared" si="0"/>
        <v>0</v>
      </c>
      <c r="G16" s="32">
        <v>0.2</v>
      </c>
      <c r="H16" s="33">
        <f t="shared" si="1"/>
        <v>0</v>
      </c>
    </row>
    <row r="17" spans="1:10" ht="14.25" customHeight="1">
      <c r="A17" s="26" t="s">
        <v>23</v>
      </c>
      <c r="B17" s="27" t="s">
        <v>24</v>
      </c>
      <c r="C17" s="28">
        <v>0</v>
      </c>
      <c r="D17" s="29" t="s">
        <v>18</v>
      </c>
      <c r="E17" s="30">
        <v>0</v>
      </c>
      <c r="F17" s="31">
        <f t="shared" si="0"/>
        <v>0</v>
      </c>
      <c r="G17" s="32">
        <v>0.2</v>
      </c>
      <c r="H17" s="33">
        <f t="shared" si="1"/>
        <v>0</v>
      </c>
    </row>
    <row r="18" spans="1:10" ht="14.25" customHeight="1">
      <c r="A18" s="26" t="s">
        <v>25</v>
      </c>
      <c r="B18" s="27" t="s">
        <v>26</v>
      </c>
      <c r="C18" s="34">
        <v>1</v>
      </c>
      <c r="D18" s="29" t="s">
        <v>27</v>
      </c>
      <c r="E18" s="30"/>
      <c r="F18" s="31">
        <f t="shared" si="0"/>
        <v>0</v>
      </c>
      <c r="G18" s="32">
        <v>0.2</v>
      </c>
      <c r="H18" s="33">
        <f t="shared" si="1"/>
        <v>0</v>
      </c>
    </row>
    <row r="19" spans="1:10" ht="14.25" customHeight="1">
      <c r="A19" s="26" t="s">
        <v>28</v>
      </c>
      <c r="B19" s="27" t="s">
        <v>29</v>
      </c>
      <c r="C19" s="34">
        <v>1</v>
      </c>
      <c r="D19" s="29" t="s">
        <v>27</v>
      </c>
      <c r="E19" s="30">
        <v>0</v>
      </c>
      <c r="F19" s="31">
        <f t="shared" si="0"/>
        <v>0</v>
      </c>
      <c r="G19" s="32">
        <v>0.2</v>
      </c>
      <c r="H19" s="33">
        <f t="shared" si="1"/>
        <v>0</v>
      </c>
    </row>
    <row r="20" spans="1:10" ht="14.25" customHeight="1">
      <c r="A20" s="26" t="s">
        <v>30</v>
      </c>
      <c r="B20" s="27" t="s">
        <v>31</v>
      </c>
      <c r="C20" s="28">
        <v>0</v>
      </c>
      <c r="D20" s="29" t="s">
        <v>18</v>
      </c>
      <c r="E20" s="30">
        <v>0</v>
      </c>
      <c r="F20" s="31">
        <f t="shared" si="0"/>
        <v>0</v>
      </c>
      <c r="G20" s="32">
        <v>0.2</v>
      </c>
      <c r="H20" s="33">
        <f t="shared" si="1"/>
        <v>0</v>
      </c>
    </row>
    <row r="21" spans="1:10" ht="14.25" customHeight="1">
      <c r="A21" s="26" t="s">
        <v>32</v>
      </c>
      <c r="B21" s="27" t="s">
        <v>16</v>
      </c>
      <c r="C21" s="28">
        <v>0</v>
      </c>
      <c r="D21" s="29" t="s">
        <v>18</v>
      </c>
      <c r="E21" s="30">
        <v>0</v>
      </c>
      <c r="F21" s="31">
        <f t="shared" si="0"/>
        <v>0</v>
      </c>
      <c r="G21" s="32">
        <v>0.2</v>
      </c>
      <c r="H21" s="33">
        <f t="shared" si="1"/>
        <v>0</v>
      </c>
    </row>
    <row r="22" spans="1:10" ht="14.25" customHeight="1">
      <c r="A22" s="26" t="s">
        <v>33</v>
      </c>
      <c r="B22" s="27" t="s">
        <v>34</v>
      </c>
      <c r="C22" s="34">
        <v>1</v>
      </c>
      <c r="D22" s="29" t="s">
        <v>27</v>
      </c>
      <c r="E22" s="30">
        <v>0</v>
      </c>
      <c r="F22" s="31">
        <f t="shared" si="0"/>
        <v>0</v>
      </c>
      <c r="G22" s="32">
        <v>0.2</v>
      </c>
      <c r="H22" s="33">
        <f t="shared" si="1"/>
        <v>0</v>
      </c>
    </row>
    <row r="23" spans="1:10" ht="14.25" customHeight="1">
      <c r="A23" s="26" t="s">
        <v>35</v>
      </c>
      <c r="B23" s="27" t="s">
        <v>36</v>
      </c>
      <c r="C23" s="34">
        <v>1</v>
      </c>
      <c r="D23" s="29" t="s">
        <v>27</v>
      </c>
      <c r="E23" s="30">
        <v>0</v>
      </c>
      <c r="F23" s="31">
        <f t="shared" si="0"/>
        <v>0</v>
      </c>
      <c r="G23" s="32">
        <v>0.2</v>
      </c>
      <c r="H23" s="33">
        <f t="shared" si="1"/>
        <v>0</v>
      </c>
    </row>
    <row r="24" spans="1:10" ht="15.75" customHeight="1">
      <c r="A24" s="20" t="s">
        <v>37</v>
      </c>
      <c r="B24" s="21" t="s">
        <v>38</v>
      </c>
      <c r="C24" s="15"/>
      <c r="D24" s="15"/>
      <c r="E24" s="15"/>
      <c r="F24" s="22">
        <f>F25+F28+F39+F43+F61+F63+F67+F69</f>
        <v>0</v>
      </c>
      <c r="H24" s="17">
        <f>H25+H28+H39+H43+H61+H63+H67+H69</f>
        <v>0</v>
      </c>
      <c r="I24" s="17">
        <f>I25+I28+I39+I43+I61+I63+I67+I69</f>
        <v>0</v>
      </c>
      <c r="J24" s="17">
        <f>J25+J28+J39+J43+J61+J63+J67+J69</f>
        <v>0</v>
      </c>
    </row>
    <row r="25" spans="1:10" ht="15" customHeight="1">
      <c r="A25" s="23" t="s">
        <v>39</v>
      </c>
      <c r="B25" s="24" t="s">
        <v>40</v>
      </c>
      <c r="C25" s="15"/>
      <c r="D25" s="15"/>
      <c r="E25" s="15"/>
      <c r="F25" s="35">
        <f>F26+F27</f>
        <v>0</v>
      </c>
      <c r="H25" s="17">
        <f>H26+H27</f>
        <v>0</v>
      </c>
      <c r="I25" s="17">
        <f>I26+I27</f>
        <v>0</v>
      </c>
      <c r="J25" s="17">
        <f>J26+J27</f>
        <v>0</v>
      </c>
    </row>
    <row r="26" spans="1:10" ht="14.25" customHeight="1">
      <c r="A26" s="26" t="s">
        <v>41</v>
      </c>
      <c r="B26" s="27" t="s">
        <v>42</v>
      </c>
      <c r="C26" s="34">
        <v>2</v>
      </c>
      <c r="D26" s="29" t="s">
        <v>43</v>
      </c>
      <c r="E26" s="30">
        <v>0</v>
      </c>
      <c r="F26" s="31">
        <f>ROUND(C26*E26,2)</f>
        <v>0</v>
      </c>
      <c r="G26" s="32">
        <v>0.2</v>
      </c>
      <c r="H26" s="33">
        <f>ROUND(C26*E26,2)*(G26)</f>
        <v>0</v>
      </c>
    </row>
    <row r="27" spans="1:10" ht="14.25" customHeight="1">
      <c r="A27" s="26" t="s">
        <v>44</v>
      </c>
      <c r="B27" s="27" t="s">
        <v>45</v>
      </c>
      <c r="C27" s="34">
        <v>1</v>
      </c>
      <c r="D27" s="29" t="s">
        <v>27</v>
      </c>
      <c r="E27" s="30">
        <v>0</v>
      </c>
      <c r="F27" s="31">
        <f>ROUND(C27*E27,2)</f>
        <v>0</v>
      </c>
      <c r="G27" s="32">
        <v>0.2</v>
      </c>
      <c r="H27" s="33">
        <f>ROUND(C27*E27,2)*(G27)</f>
        <v>0</v>
      </c>
    </row>
    <row r="28" spans="1:10" ht="15" customHeight="1">
      <c r="A28" s="23" t="s">
        <v>46</v>
      </c>
      <c r="B28" s="24" t="s">
        <v>47</v>
      </c>
      <c r="C28" s="15"/>
      <c r="D28" s="15"/>
      <c r="E28" s="15"/>
      <c r="F28" s="35">
        <f>F29+F30+F31+F32+F33+F34+F35+F36+F37+F38</f>
        <v>0</v>
      </c>
      <c r="H28" s="17">
        <f>H29+H30+H31+H32+H33+H34+H35+H36+H37+H38</f>
        <v>0</v>
      </c>
      <c r="I28" s="17">
        <f>I29+I30+I31+I32+I33+I34+I35+I36+I37+I38</f>
        <v>0</v>
      </c>
      <c r="J28" s="17">
        <f>J29+J30+J31+J32+J33+J34+J35+J36+J37+J38</f>
        <v>0</v>
      </c>
    </row>
    <row r="29" spans="1:10" ht="24.75" customHeight="1">
      <c r="A29" s="26" t="s">
        <v>48</v>
      </c>
      <c r="B29" s="27" t="s">
        <v>49</v>
      </c>
      <c r="C29" s="36">
        <v>24.52</v>
      </c>
      <c r="D29" s="29" t="s">
        <v>50</v>
      </c>
      <c r="E29" s="30">
        <v>0</v>
      </c>
      <c r="F29" s="31">
        <f t="shared" ref="F29:F38" si="2">ROUND(C29*E29,2)</f>
        <v>0</v>
      </c>
      <c r="G29" s="32">
        <v>0.2</v>
      </c>
      <c r="H29" s="33">
        <f t="shared" ref="H29:H38" si="3">ROUND(C29*E29,2)*(G29)</f>
        <v>0</v>
      </c>
    </row>
    <row r="30" spans="1:10" ht="24.75" customHeight="1">
      <c r="A30" s="26" t="s">
        <v>51</v>
      </c>
      <c r="B30" s="27" t="s">
        <v>52</v>
      </c>
      <c r="C30" s="36">
        <v>98.08</v>
      </c>
      <c r="D30" s="29" t="s">
        <v>50</v>
      </c>
      <c r="E30" s="30">
        <v>0</v>
      </c>
      <c r="F30" s="31">
        <f t="shared" si="2"/>
        <v>0</v>
      </c>
      <c r="G30" s="32">
        <v>0.2</v>
      </c>
      <c r="H30" s="33">
        <f t="shared" si="3"/>
        <v>0</v>
      </c>
    </row>
    <row r="31" spans="1:10" ht="24.75" customHeight="1">
      <c r="A31" s="26" t="s">
        <v>53</v>
      </c>
      <c r="B31" s="27" t="s">
        <v>54</v>
      </c>
      <c r="C31" s="36">
        <v>37.549999999999997</v>
      </c>
      <c r="D31" s="29" t="s">
        <v>50</v>
      </c>
      <c r="E31" s="30">
        <v>0</v>
      </c>
      <c r="F31" s="31">
        <f t="shared" si="2"/>
        <v>0</v>
      </c>
      <c r="G31" s="32">
        <v>0.2</v>
      </c>
      <c r="H31" s="33">
        <f t="shared" si="3"/>
        <v>0</v>
      </c>
    </row>
    <row r="32" spans="1:10" ht="24.75" customHeight="1">
      <c r="A32" s="26" t="s">
        <v>55</v>
      </c>
      <c r="B32" s="27" t="s">
        <v>56</v>
      </c>
      <c r="C32" s="36">
        <v>2.048</v>
      </c>
      <c r="D32" s="29" t="s">
        <v>50</v>
      </c>
      <c r="E32" s="30">
        <v>0</v>
      </c>
      <c r="F32" s="31">
        <f t="shared" si="2"/>
        <v>0</v>
      </c>
      <c r="G32" s="32">
        <v>0.2</v>
      </c>
      <c r="H32" s="33">
        <f t="shared" si="3"/>
        <v>0</v>
      </c>
    </row>
    <row r="33" spans="1:10" ht="14.25" customHeight="1">
      <c r="A33" s="26" t="s">
        <v>57</v>
      </c>
      <c r="B33" s="27" t="s">
        <v>58</v>
      </c>
      <c r="C33" s="36">
        <v>1</v>
      </c>
      <c r="D33" s="29" t="s">
        <v>50</v>
      </c>
      <c r="E33" s="30">
        <v>0</v>
      </c>
      <c r="F33" s="31">
        <f t="shared" si="2"/>
        <v>0</v>
      </c>
      <c r="G33" s="32">
        <v>0.2</v>
      </c>
      <c r="H33" s="33">
        <f t="shared" si="3"/>
        <v>0</v>
      </c>
    </row>
    <row r="34" spans="1:10" ht="14.25" customHeight="1">
      <c r="A34" s="26" t="s">
        <v>59</v>
      </c>
      <c r="B34" s="27" t="s">
        <v>60</v>
      </c>
      <c r="C34" s="36">
        <v>2.56</v>
      </c>
      <c r="D34" s="29" t="s">
        <v>50</v>
      </c>
      <c r="E34" s="30">
        <v>0</v>
      </c>
      <c r="F34" s="31">
        <f t="shared" si="2"/>
        <v>0</v>
      </c>
      <c r="G34" s="32">
        <v>0.2</v>
      </c>
      <c r="H34" s="33">
        <f t="shared" si="3"/>
        <v>0</v>
      </c>
    </row>
    <row r="35" spans="1:10" ht="24.75" customHeight="1">
      <c r="A35" s="26" t="s">
        <v>61</v>
      </c>
      <c r="B35" s="27" t="s">
        <v>62</v>
      </c>
      <c r="C35" s="37">
        <v>3003</v>
      </c>
      <c r="D35" s="29" t="s">
        <v>63</v>
      </c>
      <c r="E35" s="30">
        <v>0</v>
      </c>
      <c r="F35" s="31">
        <f t="shared" si="2"/>
        <v>0</v>
      </c>
      <c r="G35" s="32">
        <v>0.2</v>
      </c>
      <c r="H35" s="33">
        <f t="shared" si="3"/>
        <v>0</v>
      </c>
    </row>
    <row r="36" spans="1:10" ht="24.75" customHeight="1">
      <c r="A36" s="26" t="s">
        <v>64</v>
      </c>
      <c r="B36" s="27" t="s">
        <v>65</v>
      </c>
      <c r="C36" s="36">
        <v>37.548000000000002</v>
      </c>
      <c r="D36" s="29" t="s">
        <v>50</v>
      </c>
      <c r="E36" s="30">
        <v>0</v>
      </c>
      <c r="F36" s="31">
        <f t="shared" si="2"/>
        <v>0</v>
      </c>
      <c r="G36" s="32">
        <v>0.2</v>
      </c>
      <c r="H36" s="33">
        <f t="shared" si="3"/>
        <v>0</v>
      </c>
    </row>
    <row r="37" spans="1:10" ht="14.25" customHeight="1">
      <c r="A37" s="26" t="s">
        <v>66</v>
      </c>
      <c r="B37" s="27" t="s">
        <v>67</v>
      </c>
      <c r="C37" s="34">
        <v>1</v>
      </c>
      <c r="D37" s="29" t="s">
        <v>27</v>
      </c>
      <c r="E37" s="30">
        <v>0</v>
      </c>
      <c r="F37" s="31">
        <f t="shared" si="2"/>
        <v>0</v>
      </c>
      <c r="G37" s="32">
        <v>0.2</v>
      </c>
      <c r="H37" s="33">
        <f t="shared" si="3"/>
        <v>0</v>
      </c>
    </row>
    <row r="38" spans="1:10" ht="14.25" customHeight="1">
      <c r="A38" s="26" t="s">
        <v>68</v>
      </c>
      <c r="B38" s="27" t="s">
        <v>69</v>
      </c>
      <c r="C38" s="36">
        <v>16.399999999999999</v>
      </c>
      <c r="D38" s="29" t="s">
        <v>50</v>
      </c>
      <c r="E38" s="30">
        <v>0</v>
      </c>
      <c r="F38" s="31">
        <f t="shared" si="2"/>
        <v>0</v>
      </c>
      <c r="G38" s="32">
        <v>0.2</v>
      </c>
      <c r="H38" s="33">
        <f t="shared" si="3"/>
        <v>0</v>
      </c>
    </row>
    <row r="39" spans="1:10" ht="15" customHeight="1">
      <c r="A39" s="23" t="s">
        <v>70</v>
      </c>
      <c r="B39" s="24" t="s">
        <v>71</v>
      </c>
      <c r="C39" s="15"/>
      <c r="D39" s="15"/>
      <c r="E39" s="15"/>
      <c r="F39" s="35">
        <f>F40+F41+F42</f>
        <v>0</v>
      </c>
      <c r="H39" s="17">
        <f>H40+H41+H42</f>
        <v>0</v>
      </c>
      <c r="I39" s="17">
        <f>I40+I41+I42</f>
        <v>0</v>
      </c>
      <c r="J39" s="17">
        <f>J40+J41+J42</f>
        <v>0</v>
      </c>
    </row>
    <row r="40" spans="1:10" ht="14.25" customHeight="1">
      <c r="A40" s="26" t="s">
        <v>72</v>
      </c>
      <c r="B40" s="27" t="s">
        <v>73</v>
      </c>
      <c r="C40" s="28">
        <v>395</v>
      </c>
      <c r="D40" s="29" t="s">
        <v>74</v>
      </c>
      <c r="E40" s="30">
        <v>0</v>
      </c>
      <c r="F40" s="31">
        <f>ROUND(C40*E40,2)</f>
        <v>0</v>
      </c>
      <c r="G40" s="32">
        <v>0.2</v>
      </c>
      <c r="H40" s="33">
        <f>ROUND(C40*E40,2)*(G40)</f>
        <v>0</v>
      </c>
    </row>
    <row r="41" spans="1:10" ht="14.25" customHeight="1">
      <c r="A41" s="26" t="s">
        <v>75</v>
      </c>
      <c r="B41" s="27" t="s">
        <v>76</v>
      </c>
      <c r="C41" s="37">
        <v>4450</v>
      </c>
      <c r="D41" s="29" t="s">
        <v>63</v>
      </c>
      <c r="E41" s="30">
        <v>0</v>
      </c>
      <c r="F41" s="31">
        <f>ROUND(C41*E41,2)</f>
        <v>0</v>
      </c>
      <c r="G41" s="32">
        <v>0.2</v>
      </c>
      <c r="H41" s="33">
        <f>ROUND(C41*E41,2)*(G41)</f>
        <v>0</v>
      </c>
    </row>
    <row r="42" spans="1:10" ht="14.25" customHeight="1">
      <c r="A42" s="26" t="s">
        <v>77</v>
      </c>
      <c r="B42" s="27" t="s">
        <v>78</v>
      </c>
      <c r="C42" s="36">
        <v>37.06</v>
      </c>
      <c r="D42" s="29" t="s">
        <v>50</v>
      </c>
      <c r="E42" s="30">
        <v>0</v>
      </c>
      <c r="F42" s="31">
        <f>ROUND(C42*E42,2)</f>
        <v>0</v>
      </c>
      <c r="G42" s="32">
        <v>0.2</v>
      </c>
      <c r="H42" s="33">
        <f>ROUND(C42*E42,2)*(G42)</f>
        <v>0</v>
      </c>
    </row>
    <row r="43" spans="1:10" ht="15" customHeight="1">
      <c r="A43" s="23" t="s">
        <v>79</v>
      </c>
      <c r="B43" s="24" t="s">
        <v>80</v>
      </c>
      <c r="C43" s="15"/>
      <c r="D43" s="15"/>
      <c r="E43" s="15"/>
      <c r="F43" s="35">
        <f>F44+F46+F47+F49+F50+F51+F52+F56</f>
        <v>0</v>
      </c>
      <c r="H43" s="17">
        <f>H44+H46+H47+H49+H50+H51+H52+H56</f>
        <v>0</v>
      </c>
      <c r="I43" s="17">
        <f>I44+I46+I47+I49+I50+I51+I52+I56</f>
        <v>0</v>
      </c>
      <c r="J43" s="17">
        <f>J44+J46+J47+J49+J50+J51+J52+J56</f>
        <v>0</v>
      </c>
    </row>
    <row r="44" spans="1:10" ht="14.25" customHeight="1">
      <c r="A44" s="38" t="s">
        <v>81</v>
      </c>
      <c r="B44" s="39" t="s">
        <v>82</v>
      </c>
      <c r="C44" s="15"/>
      <c r="D44" s="15"/>
      <c r="E44" s="15"/>
      <c r="F44" s="40">
        <f>F45</f>
        <v>0</v>
      </c>
      <c r="H44" s="17">
        <f>H45</f>
        <v>0</v>
      </c>
      <c r="I44" s="17">
        <f>I45</f>
        <v>0</v>
      </c>
      <c r="J44" s="17">
        <f>J45</f>
        <v>0</v>
      </c>
    </row>
    <row r="45" spans="1:10" ht="14.25" customHeight="1">
      <c r="A45" s="26" t="s">
        <v>83</v>
      </c>
      <c r="B45" s="27" t="s">
        <v>84</v>
      </c>
      <c r="C45" s="28">
        <v>112</v>
      </c>
      <c r="D45" s="29" t="s">
        <v>85</v>
      </c>
      <c r="E45" s="30">
        <v>0</v>
      </c>
      <c r="F45" s="31">
        <f>ROUND(C45*E45,2)</f>
        <v>0</v>
      </c>
      <c r="G45" s="32">
        <v>0.2</v>
      </c>
      <c r="H45" s="33">
        <f>ROUND(C45*E45,2)*(G45)</f>
        <v>0</v>
      </c>
    </row>
    <row r="46" spans="1:10" ht="24.75" customHeight="1">
      <c r="A46" s="26" t="s">
        <v>86</v>
      </c>
      <c r="B46" s="27" t="s">
        <v>87</v>
      </c>
      <c r="C46" s="34">
        <v>1</v>
      </c>
      <c r="D46" s="29" t="s">
        <v>27</v>
      </c>
      <c r="E46" s="30">
        <v>0</v>
      </c>
      <c r="F46" s="31">
        <f>ROUND(C46*E46,2)</f>
        <v>0</v>
      </c>
      <c r="G46" s="32">
        <v>0.2</v>
      </c>
      <c r="H46" s="33">
        <f>ROUND(C46*E46,2)*(G46)</f>
        <v>0</v>
      </c>
    </row>
    <row r="47" spans="1:10" ht="14.25" customHeight="1">
      <c r="A47" s="38" t="s">
        <v>88</v>
      </c>
      <c r="B47" s="39" t="s">
        <v>89</v>
      </c>
      <c r="C47" s="15"/>
      <c r="D47" s="15"/>
      <c r="E47" s="15"/>
      <c r="F47" s="40">
        <f>F48</f>
        <v>0</v>
      </c>
      <c r="H47" s="17">
        <f>H48</f>
        <v>0</v>
      </c>
      <c r="I47" s="17">
        <f>I48</f>
        <v>0</v>
      </c>
      <c r="J47" s="17">
        <f>J48</f>
        <v>0</v>
      </c>
    </row>
    <row r="48" spans="1:10" ht="14.25" customHeight="1">
      <c r="A48" s="26" t="s">
        <v>90</v>
      </c>
      <c r="B48" s="27" t="s">
        <v>91</v>
      </c>
      <c r="C48" s="34">
        <v>3</v>
      </c>
      <c r="D48" s="29" t="s">
        <v>43</v>
      </c>
      <c r="E48" s="30">
        <v>0</v>
      </c>
      <c r="F48" s="31">
        <f>ROUND(C48*E48,2)</f>
        <v>0</v>
      </c>
      <c r="G48" s="32">
        <v>0.2</v>
      </c>
      <c r="H48" s="33">
        <f>ROUND(C48*E48,2)*(G48)</f>
        <v>0</v>
      </c>
    </row>
    <row r="49" spans="1:10" ht="14.25" customHeight="1">
      <c r="A49" s="26" t="s">
        <v>92</v>
      </c>
      <c r="B49" s="27" t="s">
        <v>93</v>
      </c>
      <c r="C49" s="28">
        <v>250</v>
      </c>
      <c r="D49" s="29" t="s">
        <v>85</v>
      </c>
      <c r="E49" s="30">
        <v>0</v>
      </c>
      <c r="F49" s="31">
        <f>ROUND(C49*E49,2)</f>
        <v>0</v>
      </c>
      <c r="G49" s="32">
        <v>0.2</v>
      </c>
      <c r="H49" s="33">
        <f>ROUND(C49*E49,2)*(G49)</f>
        <v>0</v>
      </c>
    </row>
    <row r="50" spans="1:10" ht="14.25" customHeight="1">
      <c r="A50" s="26" t="s">
        <v>94</v>
      </c>
      <c r="B50" s="27" t="s">
        <v>95</v>
      </c>
      <c r="C50" s="34">
        <v>5</v>
      </c>
      <c r="D50" s="29" t="s">
        <v>43</v>
      </c>
      <c r="E50" s="30">
        <v>0</v>
      </c>
      <c r="F50" s="31">
        <f>ROUND(C50*E50,2)</f>
        <v>0</v>
      </c>
      <c r="G50" s="32">
        <v>0.2</v>
      </c>
      <c r="H50" s="33">
        <f>ROUND(C50*E50,2)*(G50)</f>
        <v>0</v>
      </c>
    </row>
    <row r="51" spans="1:10" ht="14.25" customHeight="1">
      <c r="A51" s="26" t="s">
        <v>96</v>
      </c>
      <c r="B51" s="27" t="s">
        <v>97</v>
      </c>
      <c r="C51" s="34">
        <v>1</v>
      </c>
      <c r="D51" s="29" t="s">
        <v>27</v>
      </c>
      <c r="E51" s="30">
        <v>0</v>
      </c>
      <c r="F51" s="31">
        <f>ROUND(C51*E51,2)</f>
        <v>0</v>
      </c>
      <c r="G51" s="32">
        <v>0.2</v>
      </c>
      <c r="H51" s="33">
        <f>ROUND(C51*E51,2)*(G51)</f>
        <v>0</v>
      </c>
    </row>
    <row r="52" spans="1:10" ht="14.25" customHeight="1">
      <c r="A52" s="38" t="s">
        <v>98</v>
      </c>
      <c r="B52" s="39" t="s">
        <v>99</v>
      </c>
      <c r="C52" s="15"/>
      <c r="D52" s="15"/>
      <c r="E52" s="15"/>
      <c r="F52" s="40">
        <f>F53+F54+F55</f>
        <v>0</v>
      </c>
      <c r="H52" s="17">
        <f>H53+H54+H55</f>
        <v>0</v>
      </c>
      <c r="I52" s="17">
        <f>I53+I54+I55</f>
        <v>0</v>
      </c>
      <c r="J52" s="17">
        <f>J53+J54+J55</f>
        <v>0</v>
      </c>
    </row>
    <row r="53" spans="1:10" ht="14.25" customHeight="1">
      <c r="A53" s="26" t="s">
        <v>100</v>
      </c>
      <c r="B53" s="27" t="s">
        <v>101</v>
      </c>
      <c r="C53" s="37">
        <v>2400</v>
      </c>
      <c r="D53" s="29" t="s">
        <v>63</v>
      </c>
      <c r="E53" s="30">
        <v>0</v>
      </c>
      <c r="F53" s="31">
        <f>ROUND(C53*E53,2)</f>
        <v>0</v>
      </c>
      <c r="G53" s="32">
        <v>0.2</v>
      </c>
      <c r="H53" s="33">
        <f>ROUND(C53*E53,2)*(G53)</f>
        <v>0</v>
      </c>
    </row>
    <row r="54" spans="1:10" ht="24.75" customHeight="1">
      <c r="A54" s="26" t="s">
        <v>102</v>
      </c>
      <c r="B54" s="27" t="s">
        <v>103</v>
      </c>
      <c r="C54" s="28">
        <v>100</v>
      </c>
      <c r="D54" s="29" t="s">
        <v>74</v>
      </c>
      <c r="E54" s="30">
        <v>0</v>
      </c>
      <c r="F54" s="31">
        <f>ROUND(C54*E54,2)</f>
        <v>0</v>
      </c>
      <c r="G54" s="32">
        <v>0.2</v>
      </c>
      <c r="H54" s="33">
        <f>ROUND(C54*E54,2)*(G54)</f>
        <v>0</v>
      </c>
    </row>
    <row r="55" spans="1:10" ht="24.75" customHeight="1">
      <c r="A55" s="26" t="s">
        <v>104</v>
      </c>
      <c r="B55" s="27" t="s">
        <v>105</v>
      </c>
      <c r="C55" s="28">
        <v>125</v>
      </c>
      <c r="D55" s="29" t="s">
        <v>74</v>
      </c>
      <c r="E55" s="30">
        <v>0</v>
      </c>
      <c r="F55" s="31">
        <f>ROUND(C55*E55,2)</f>
        <v>0</v>
      </c>
      <c r="G55" s="32">
        <v>0.2</v>
      </c>
      <c r="H55" s="33">
        <f>ROUND(C55*E55,2)*(G55)</f>
        <v>0</v>
      </c>
    </row>
    <row r="56" spans="1:10" ht="14.25" customHeight="1">
      <c r="A56" s="38" t="s">
        <v>106</v>
      </c>
      <c r="B56" s="39" t="s">
        <v>107</v>
      </c>
      <c r="C56" s="15"/>
      <c r="D56" s="15"/>
      <c r="E56" s="15"/>
      <c r="F56" s="40">
        <f>F57+F58+F59+F60</f>
        <v>0</v>
      </c>
      <c r="H56" s="17">
        <f>H57+H58+H59+H60</f>
        <v>0</v>
      </c>
      <c r="I56" s="17">
        <f>I57+I58+I59+I60</f>
        <v>0</v>
      </c>
      <c r="J56" s="17">
        <f>J57+J58+J59+J60</f>
        <v>0</v>
      </c>
    </row>
    <row r="57" spans="1:10" ht="14.25" customHeight="1">
      <c r="A57" s="26" t="s">
        <v>108</v>
      </c>
      <c r="B57" s="27" t="s">
        <v>109</v>
      </c>
      <c r="C57" s="28">
        <v>288</v>
      </c>
      <c r="D57" s="29" t="s">
        <v>74</v>
      </c>
      <c r="E57" s="30">
        <v>0</v>
      </c>
      <c r="F57" s="31">
        <f>ROUND(C57*E57,2)</f>
        <v>0</v>
      </c>
      <c r="G57" s="32">
        <v>0.2</v>
      </c>
      <c r="H57" s="33">
        <f>ROUND(C57*E57,2)*(G57)</f>
        <v>0</v>
      </c>
    </row>
    <row r="58" spans="1:10" ht="14.25" customHeight="1">
      <c r="A58" s="26" t="s">
        <v>110</v>
      </c>
      <c r="B58" s="27" t="s">
        <v>111</v>
      </c>
      <c r="C58" s="28">
        <v>288</v>
      </c>
      <c r="D58" s="29" t="s">
        <v>74</v>
      </c>
      <c r="E58" s="30">
        <v>0</v>
      </c>
      <c r="F58" s="31">
        <f>ROUND(C58*E58,2)</f>
        <v>0</v>
      </c>
      <c r="G58" s="32">
        <v>0.2</v>
      </c>
      <c r="H58" s="33">
        <f>ROUND(C58*E58,2)*(G58)</f>
        <v>0</v>
      </c>
    </row>
    <row r="59" spans="1:10" ht="14.25" customHeight="1">
      <c r="A59" s="26" t="s">
        <v>112</v>
      </c>
      <c r="B59" s="27" t="s">
        <v>113</v>
      </c>
      <c r="C59" s="37">
        <v>1800</v>
      </c>
      <c r="D59" s="29" t="s">
        <v>63</v>
      </c>
      <c r="E59" s="30">
        <v>0</v>
      </c>
      <c r="F59" s="31">
        <f>ROUND(C59*E59,2)</f>
        <v>0</v>
      </c>
      <c r="G59" s="32">
        <v>0.2</v>
      </c>
      <c r="H59" s="33">
        <f>ROUND(C59*E59,2)*(G59)</f>
        <v>0</v>
      </c>
    </row>
    <row r="60" spans="1:10" ht="24.75" customHeight="1">
      <c r="A60" s="26" t="s">
        <v>114</v>
      </c>
      <c r="B60" s="27" t="s">
        <v>115</v>
      </c>
      <c r="C60" s="28">
        <v>255.59</v>
      </c>
      <c r="D60" s="29" t="s">
        <v>74</v>
      </c>
      <c r="E60" s="30">
        <v>0</v>
      </c>
      <c r="F60" s="31">
        <f>ROUND(C60*E60,2)</f>
        <v>0</v>
      </c>
      <c r="G60" s="32">
        <v>0.2</v>
      </c>
      <c r="H60" s="33">
        <f>ROUND(C60*E60,2)*(G60)</f>
        <v>0</v>
      </c>
    </row>
    <row r="61" spans="1:10" ht="15" customHeight="1">
      <c r="A61" s="23" t="s">
        <v>116</v>
      </c>
      <c r="B61" s="24" t="s">
        <v>117</v>
      </c>
      <c r="C61" s="15"/>
      <c r="D61" s="15"/>
      <c r="E61" s="15"/>
      <c r="F61" s="35">
        <f>F62</f>
        <v>0</v>
      </c>
      <c r="H61" s="17">
        <f>H62</f>
        <v>0</v>
      </c>
      <c r="I61" s="17">
        <f>I62</f>
        <v>0</v>
      </c>
      <c r="J61" s="17">
        <f>J62</f>
        <v>0</v>
      </c>
    </row>
    <row r="62" spans="1:10" ht="14.25" customHeight="1">
      <c r="A62" s="26" t="s">
        <v>118</v>
      </c>
      <c r="B62" s="27" t="s">
        <v>119</v>
      </c>
      <c r="C62" s="28">
        <v>84.5</v>
      </c>
      <c r="D62" s="29" t="s">
        <v>74</v>
      </c>
      <c r="E62" s="30">
        <v>0</v>
      </c>
      <c r="F62" s="31">
        <f>ROUND(C62*E62,2)</f>
        <v>0</v>
      </c>
      <c r="G62" s="32">
        <v>0.2</v>
      </c>
      <c r="H62" s="33">
        <f>ROUND(C62*E62,2)*(G62)</f>
        <v>0</v>
      </c>
    </row>
    <row r="63" spans="1:10" ht="15" customHeight="1">
      <c r="A63" s="23" t="s">
        <v>120</v>
      </c>
      <c r="B63" s="24" t="s">
        <v>121</v>
      </c>
      <c r="C63" s="15"/>
      <c r="D63" s="15"/>
      <c r="E63" s="15"/>
      <c r="F63" s="35">
        <f>F64+F65+F66</f>
        <v>0</v>
      </c>
      <c r="H63" s="17">
        <f>H64+H65+H66</f>
        <v>0</v>
      </c>
      <c r="I63" s="17">
        <f>I64+I65+I66</f>
        <v>0</v>
      </c>
      <c r="J63" s="17">
        <f>J64+J65+J66</f>
        <v>0</v>
      </c>
    </row>
    <row r="64" spans="1:10" ht="14.25" customHeight="1">
      <c r="A64" s="26" t="s">
        <v>122</v>
      </c>
      <c r="B64" s="27" t="s">
        <v>123</v>
      </c>
      <c r="C64" s="28">
        <v>300</v>
      </c>
      <c r="D64" s="29" t="s">
        <v>74</v>
      </c>
      <c r="E64" s="30">
        <v>0</v>
      </c>
      <c r="F64" s="31">
        <f>ROUND(C64*E64,2)</f>
        <v>0</v>
      </c>
      <c r="G64" s="32">
        <v>0.2</v>
      </c>
      <c r="H64" s="33">
        <f>ROUND(C64*E64,2)*(G64)</f>
        <v>0</v>
      </c>
    </row>
    <row r="65" spans="1:10" ht="24.75" customHeight="1">
      <c r="A65" s="26" t="s">
        <v>124</v>
      </c>
      <c r="B65" s="27" t="s">
        <v>125</v>
      </c>
      <c r="C65" s="36">
        <v>6</v>
      </c>
      <c r="D65" s="29" t="s">
        <v>50</v>
      </c>
      <c r="E65" s="30">
        <v>0</v>
      </c>
      <c r="F65" s="31">
        <f>ROUND(C65*E65,2)</f>
        <v>0</v>
      </c>
      <c r="G65" s="32">
        <v>0.2</v>
      </c>
      <c r="H65" s="33">
        <f>ROUND(C65*E65,2)*(G65)</f>
        <v>0</v>
      </c>
    </row>
    <row r="66" spans="1:10" ht="14.25" customHeight="1">
      <c r="A66" s="26" t="s">
        <v>126</v>
      </c>
      <c r="B66" s="27" t="s">
        <v>127</v>
      </c>
      <c r="C66" s="36">
        <v>1.36</v>
      </c>
      <c r="D66" s="29" t="s">
        <v>50</v>
      </c>
      <c r="E66" s="30">
        <v>0</v>
      </c>
      <c r="F66" s="31">
        <f>ROUND(C66*E66,2)</f>
        <v>0</v>
      </c>
      <c r="G66" s="32">
        <v>0.2</v>
      </c>
      <c r="H66" s="33">
        <f>ROUND(C66*E66,2)*(G66)</f>
        <v>0</v>
      </c>
    </row>
    <row r="67" spans="1:10" ht="15" customHeight="1">
      <c r="A67" s="23" t="s">
        <v>128</v>
      </c>
      <c r="B67" s="24" t="s">
        <v>129</v>
      </c>
      <c r="C67" s="15"/>
      <c r="D67" s="15"/>
      <c r="E67" s="15"/>
      <c r="F67" s="35">
        <f>F68</f>
        <v>0</v>
      </c>
      <c r="H67" s="17">
        <f>H68</f>
        <v>0</v>
      </c>
      <c r="I67" s="17">
        <f>I68</f>
        <v>0</v>
      </c>
      <c r="J67" s="17">
        <f>J68</f>
        <v>0</v>
      </c>
    </row>
    <row r="68" spans="1:10" ht="14.25" customHeight="1">
      <c r="A68" s="26" t="s">
        <v>130</v>
      </c>
      <c r="B68" s="27" t="s">
        <v>131</v>
      </c>
      <c r="C68" s="28">
        <v>98.16</v>
      </c>
      <c r="D68" s="29" t="s">
        <v>74</v>
      </c>
      <c r="E68" s="30">
        <v>0</v>
      </c>
      <c r="F68" s="31">
        <f>ROUND(C68*E68,2)</f>
        <v>0</v>
      </c>
      <c r="G68" s="32">
        <v>0.2</v>
      </c>
      <c r="H68" s="33">
        <f>ROUND(C68*E68,2)*(G68)</f>
        <v>0</v>
      </c>
    </row>
    <row r="69" spans="1:10" ht="15" customHeight="1">
      <c r="A69" s="23" t="s">
        <v>132</v>
      </c>
      <c r="B69" s="24" t="s">
        <v>133</v>
      </c>
      <c r="C69" s="15"/>
      <c r="D69" s="15"/>
      <c r="E69" s="15"/>
      <c r="F69" s="35">
        <f>F70+F71+F72+F73+F74+F75+F76+F77</f>
        <v>0</v>
      </c>
      <c r="H69" s="17">
        <f>H70+H71+H72+H73+H74+H75+H76+H77</f>
        <v>0</v>
      </c>
      <c r="I69" s="17">
        <f>I70+I71+I72+I73+I74+I75+I76+I77</f>
        <v>0</v>
      </c>
      <c r="J69" s="17">
        <f>J70+J71+J72+J73+J74+J75+J76+J77</f>
        <v>0</v>
      </c>
    </row>
    <row r="70" spans="1:10" ht="14.25" customHeight="1">
      <c r="A70" s="26" t="s">
        <v>134</v>
      </c>
      <c r="B70" s="27" t="s">
        <v>135</v>
      </c>
      <c r="C70" s="34">
        <v>1</v>
      </c>
      <c r="D70" s="29" t="s">
        <v>27</v>
      </c>
      <c r="E70" s="30">
        <v>0</v>
      </c>
      <c r="F70" s="31">
        <f t="shared" ref="F70:F77" si="4">ROUND(C70*E70,2)</f>
        <v>0</v>
      </c>
      <c r="G70" s="32">
        <v>0.2</v>
      </c>
      <c r="H70" s="33">
        <f t="shared" ref="H70:H77" si="5">ROUND(C70*E70,2)*(G70)</f>
        <v>0</v>
      </c>
    </row>
    <row r="71" spans="1:10" ht="14.25" customHeight="1">
      <c r="A71" s="26" t="s">
        <v>136</v>
      </c>
      <c r="B71" s="27" t="s">
        <v>137</v>
      </c>
      <c r="C71" s="34">
        <v>1</v>
      </c>
      <c r="D71" s="29" t="s">
        <v>27</v>
      </c>
      <c r="E71" s="30">
        <v>0</v>
      </c>
      <c r="F71" s="31">
        <f t="shared" si="4"/>
        <v>0</v>
      </c>
      <c r="G71" s="32">
        <v>0.2</v>
      </c>
      <c r="H71" s="33">
        <f t="shared" si="5"/>
        <v>0</v>
      </c>
    </row>
    <row r="72" spans="1:10" ht="14.25" customHeight="1">
      <c r="A72" s="26" t="s">
        <v>138</v>
      </c>
      <c r="B72" s="27" t="s">
        <v>139</v>
      </c>
      <c r="C72" s="34">
        <v>1</v>
      </c>
      <c r="D72" s="29" t="s">
        <v>43</v>
      </c>
      <c r="E72" s="30">
        <v>0</v>
      </c>
      <c r="F72" s="31">
        <f t="shared" si="4"/>
        <v>0</v>
      </c>
      <c r="G72" s="32">
        <v>0.2</v>
      </c>
      <c r="H72" s="33">
        <f t="shared" si="5"/>
        <v>0</v>
      </c>
    </row>
    <row r="73" spans="1:10" ht="24.75" customHeight="1">
      <c r="A73" s="26" t="s">
        <v>140</v>
      </c>
      <c r="B73" s="27" t="s">
        <v>141</v>
      </c>
      <c r="C73" s="34">
        <v>1</v>
      </c>
      <c r="D73" s="29" t="s">
        <v>27</v>
      </c>
      <c r="E73" s="30">
        <v>0</v>
      </c>
      <c r="F73" s="31">
        <f t="shared" si="4"/>
        <v>0</v>
      </c>
      <c r="G73" s="32">
        <v>0.2</v>
      </c>
      <c r="H73" s="33">
        <f t="shared" si="5"/>
        <v>0</v>
      </c>
    </row>
    <row r="74" spans="1:10" ht="24.75" customHeight="1">
      <c r="A74" s="26" t="s">
        <v>142</v>
      </c>
      <c r="B74" s="27" t="s">
        <v>143</v>
      </c>
      <c r="C74" s="34">
        <v>1</v>
      </c>
      <c r="D74" s="29" t="s">
        <v>27</v>
      </c>
      <c r="E74" s="30">
        <v>0</v>
      </c>
      <c r="F74" s="31">
        <f t="shared" si="4"/>
        <v>0</v>
      </c>
      <c r="G74" s="32">
        <v>0.2</v>
      </c>
      <c r="H74" s="33">
        <f t="shared" si="5"/>
        <v>0</v>
      </c>
    </row>
    <row r="75" spans="1:10" ht="14.25" customHeight="1">
      <c r="A75" s="26" t="s">
        <v>144</v>
      </c>
      <c r="B75" s="27" t="s">
        <v>145</v>
      </c>
      <c r="C75" s="34">
        <v>1</v>
      </c>
      <c r="D75" s="29" t="s">
        <v>27</v>
      </c>
      <c r="E75" s="30">
        <v>0</v>
      </c>
      <c r="F75" s="31">
        <f t="shared" si="4"/>
        <v>0</v>
      </c>
      <c r="G75" s="32">
        <v>0.2</v>
      </c>
      <c r="H75" s="33">
        <f t="shared" si="5"/>
        <v>0</v>
      </c>
    </row>
    <row r="76" spans="1:10" ht="14.25" customHeight="1">
      <c r="A76" s="26" t="s">
        <v>146</v>
      </c>
      <c r="B76" s="27" t="s">
        <v>147</v>
      </c>
      <c r="C76" s="28">
        <v>24.7</v>
      </c>
      <c r="D76" s="29" t="s">
        <v>85</v>
      </c>
      <c r="E76" s="30">
        <v>0</v>
      </c>
      <c r="F76" s="31">
        <f t="shared" si="4"/>
        <v>0</v>
      </c>
      <c r="G76" s="32">
        <v>0.2</v>
      </c>
      <c r="H76" s="33">
        <f t="shared" si="5"/>
        <v>0</v>
      </c>
    </row>
    <row r="77" spans="1:10" ht="14.25" customHeight="1">
      <c r="A77" s="26" t="s">
        <v>148</v>
      </c>
      <c r="B77" s="27" t="s">
        <v>149</v>
      </c>
      <c r="C77" s="36">
        <v>1.8</v>
      </c>
      <c r="D77" s="29" t="s">
        <v>50</v>
      </c>
      <c r="E77" s="30">
        <v>0</v>
      </c>
      <c r="F77" s="31">
        <f t="shared" si="4"/>
        <v>0</v>
      </c>
      <c r="G77" s="32">
        <v>0.2</v>
      </c>
      <c r="H77" s="33">
        <f t="shared" si="5"/>
        <v>0</v>
      </c>
    </row>
    <row r="78" spans="1:10" ht="27.75" customHeight="1">
      <c r="A78" s="20" t="s">
        <v>150</v>
      </c>
      <c r="B78" s="21" t="s">
        <v>151</v>
      </c>
      <c r="C78" s="15"/>
      <c r="D78" s="15"/>
      <c r="E78" s="15"/>
      <c r="F78" s="22">
        <f>F79+F80</f>
        <v>0</v>
      </c>
      <c r="H78" s="17">
        <f>H79+H80</f>
        <v>0</v>
      </c>
      <c r="I78" s="17">
        <f>I79+I80</f>
        <v>0</v>
      </c>
      <c r="J78" s="17">
        <f>J79+J80</f>
        <v>0</v>
      </c>
    </row>
    <row r="79" spans="1:10" ht="24.75" customHeight="1">
      <c r="A79" s="26" t="s">
        <v>152</v>
      </c>
      <c r="B79" s="27" t="s">
        <v>153</v>
      </c>
      <c r="C79" s="36">
        <v>0.46800000000000003</v>
      </c>
      <c r="D79" s="29" t="s">
        <v>50</v>
      </c>
      <c r="E79" s="30">
        <v>0</v>
      </c>
      <c r="F79" s="31">
        <f>ROUND(C79*E79,2)</f>
        <v>0</v>
      </c>
      <c r="G79" s="32">
        <v>0.2</v>
      </c>
      <c r="H79" s="33">
        <f>ROUND(C79*E79,2)*(G79)</f>
        <v>0</v>
      </c>
    </row>
    <row r="80" spans="1:10" ht="14.25" customHeight="1">
      <c r="A80" s="41" t="s">
        <v>154</v>
      </c>
      <c r="B80" s="42" t="s">
        <v>155</v>
      </c>
      <c r="C80" s="43">
        <v>0.46800000000000003</v>
      </c>
      <c r="D80" s="44" t="s">
        <v>50</v>
      </c>
      <c r="E80" s="45">
        <v>0</v>
      </c>
      <c r="F80" s="46">
        <f>ROUND(C80*E80,2)</f>
        <v>0</v>
      </c>
      <c r="G80" s="32">
        <v>0.2</v>
      </c>
      <c r="H80" s="33">
        <f>ROUND(C80*E80,2)*(G80)</f>
        <v>0</v>
      </c>
    </row>
    <row r="82" spans="1:6" ht="18.75" customHeight="1">
      <c r="B82" s="47" t="s">
        <v>156</v>
      </c>
    </row>
    <row r="83" spans="1:6" ht="14.25" customHeight="1">
      <c r="A83" s="48"/>
      <c r="B83" s="49" t="s">
        <v>157</v>
      </c>
      <c r="C83" s="50"/>
      <c r="D83" s="50"/>
      <c r="E83" s="50"/>
      <c r="F83" s="51">
        <f>F11</f>
        <v>0</v>
      </c>
    </row>
    <row r="84" spans="1:6" ht="14.25" customHeight="1">
      <c r="A84" s="52"/>
      <c r="B84" s="53" t="s">
        <v>158</v>
      </c>
      <c r="C84" s="54"/>
      <c r="D84" s="54"/>
      <c r="E84" s="54"/>
      <c r="F84" s="55"/>
    </row>
    <row r="85" spans="1:6" ht="14.25" customHeight="1">
      <c r="A85" s="52"/>
      <c r="B85" s="56" t="s">
        <v>159</v>
      </c>
      <c r="C85" s="54"/>
      <c r="D85" s="54"/>
      <c r="E85" s="54"/>
      <c r="F85" s="57">
        <f>F83+F84</f>
        <v>0</v>
      </c>
    </row>
    <row r="87" spans="1:6" ht="11.25" customHeight="1">
      <c r="B87" s="58" t="s">
        <v>160</v>
      </c>
      <c r="D87" s="59" t="s">
        <v>161</v>
      </c>
      <c r="E87" s="60"/>
      <c r="F87" s="61"/>
    </row>
    <row r="88" spans="1:6" ht="11.25" customHeight="1">
      <c r="B88" s="62" t="s">
        <v>162</v>
      </c>
      <c r="D88" s="63" t="s">
        <v>162</v>
      </c>
      <c r="E88" s="64"/>
      <c r="F88" s="65"/>
    </row>
    <row r="89" spans="1:6" ht="15" customHeight="1">
      <c r="B89" s="62"/>
      <c r="D89" s="63"/>
      <c r="E89" s="64"/>
      <c r="F89" s="65"/>
    </row>
    <row r="90" spans="1:6" ht="15" customHeight="1">
      <c r="B90" s="66"/>
      <c r="D90" s="67"/>
      <c r="E90" s="64"/>
      <c r="F90" s="65"/>
    </row>
    <row r="91" spans="1:6" ht="15" customHeight="1">
      <c r="B91" s="66"/>
      <c r="D91" s="67"/>
      <c r="E91" s="64"/>
      <c r="F91" s="65"/>
    </row>
    <row r="92" spans="1:6" ht="15" customHeight="1">
      <c r="B92" s="68"/>
      <c r="D92" s="69"/>
      <c r="E92" s="70"/>
      <c r="F92" s="71"/>
    </row>
    <row r="93" spans="1:6" ht="14.25" customHeight="1">
      <c r="A93" s="7" t="s">
        <v>163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2022-05-20T09:48:23Z</dcterms:created>
  <dcterms:modified xsi:type="dcterms:W3CDTF">2022-05-20T09:48:23Z</dcterms:modified>
</cp:coreProperties>
</file>