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8_{B0CCD7AA-AB64-2A49-964B-DA46EA3CA14C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1" l="1"/>
  <c r="F114" i="1"/>
  <c r="J113" i="1"/>
  <c r="I113" i="1"/>
  <c r="H113" i="1"/>
  <c r="F113" i="1"/>
  <c r="H112" i="1"/>
  <c r="F112" i="1"/>
  <c r="J111" i="1"/>
  <c r="I111" i="1"/>
  <c r="H111" i="1"/>
  <c r="F111" i="1"/>
  <c r="H110" i="1"/>
  <c r="F110" i="1"/>
  <c r="H109" i="1"/>
  <c r="F109" i="1"/>
  <c r="H108" i="1"/>
  <c r="H106" i="1" s="1"/>
  <c r="F108" i="1"/>
  <c r="F106" i="1" s="1"/>
  <c r="H107" i="1"/>
  <c r="F107" i="1"/>
  <c r="J106" i="1"/>
  <c r="I106" i="1"/>
  <c r="H105" i="1"/>
  <c r="F105" i="1"/>
  <c r="H104" i="1"/>
  <c r="F104" i="1"/>
  <c r="H103" i="1"/>
  <c r="H101" i="1" s="1"/>
  <c r="F103" i="1"/>
  <c r="F101" i="1" s="1"/>
  <c r="H102" i="1"/>
  <c r="F102" i="1"/>
  <c r="J101" i="1"/>
  <c r="I101" i="1"/>
  <c r="H100" i="1"/>
  <c r="H98" i="1" s="1"/>
  <c r="F100" i="1"/>
  <c r="F98" i="1" s="1"/>
  <c r="H99" i="1"/>
  <c r="F99" i="1"/>
  <c r="J98" i="1"/>
  <c r="I98" i="1"/>
  <c r="H97" i="1"/>
  <c r="F97" i="1"/>
  <c r="J96" i="1"/>
  <c r="I96" i="1"/>
  <c r="H96" i="1"/>
  <c r="F96" i="1"/>
  <c r="H95" i="1"/>
  <c r="F95" i="1"/>
  <c r="H94" i="1"/>
  <c r="F94" i="1"/>
  <c r="J93" i="1"/>
  <c r="I93" i="1"/>
  <c r="H93" i="1"/>
  <c r="F93" i="1"/>
  <c r="H92" i="1"/>
  <c r="F92" i="1"/>
  <c r="H91" i="1"/>
  <c r="F91" i="1"/>
  <c r="J90" i="1"/>
  <c r="I90" i="1"/>
  <c r="H90" i="1"/>
  <c r="F90" i="1"/>
  <c r="H89" i="1"/>
  <c r="F89" i="1"/>
  <c r="H88" i="1"/>
  <c r="F88" i="1"/>
  <c r="H87" i="1"/>
  <c r="F87" i="1"/>
  <c r="J86" i="1"/>
  <c r="J76" i="1" s="1"/>
  <c r="I86" i="1"/>
  <c r="I76" i="1" s="1"/>
  <c r="H86" i="1"/>
  <c r="F86" i="1"/>
  <c r="H85" i="1"/>
  <c r="F85" i="1"/>
  <c r="J84" i="1"/>
  <c r="I84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J77" i="1"/>
  <c r="I77" i="1"/>
  <c r="H77" i="1"/>
  <c r="F77" i="1"/>
  <c r="H76" i="1"/>
  <c r="F76" i="1"/>
  <c r="H75" i="1"/>
  <c r="F75" i="1"/>
  <c r="H74" i="1"/>
  <c r="F74" i="1"/>
  <c r="H73" i="1"/>
  <c r="F73" i="1"/>
  <c r="H72" i="1"/>
  <c r="F72" i="1"/>
  <c r="J71" i="1"/>
  <c r="I71" i="1"/>
  <c r="H71" i="1"/>
  <c r="F71" i="1"/>
  <c r="H70" i="1"/>
  <c r="F70" i="1"/>
  <c r="J69" i="1"/>
  <c r="J62" i="1" s="1"/>
  <c r="I69" i="1"/>
  <c r="I62" i="1" s="1"/>
  <c r="H69" i="1"/>
  <c r="F69" i="1"/>
  <c r="H68" i="1"/>
  <c r="F68" i="1"/>
  <c r="H67" i="1"/>
  <c r="F67" i="1"/>
  <c r="H66" i="1"/>
  <c r="F66" i="1"/>
  <c r="H65" i="1"/>
  <c r="F65" i="1"/>
  <c r="H64" i="1"/>
  <c r="F64" i="1"/>
  <c r="J63" i="1"/>
  <c r="I63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J56" i="1"/>
  <c r="I56" i="1"/>
  <c r="H56" i="1"/>
  <c r="F56" i="1"/>
  <c r="H55" i="1"/>
  <c r="F55" i="1"/>
  <c r="J54" i="1"/>
  <c r="I54" i="1"/>
  <c r="H54" i="1"/>
  <c r="F54" i="1"/>
  <c r="H53" i="1"/>
  <c r="F53" i="1"/>
  <c r="J52" i="1"/>
  <c r="I52" i="1"/>
  <c r="H52" i="1"/>
  <c r="F52" i="1"/>
  <c r="H51" i="1"/>
  <c r="H49" i="1" s="1"/>
  <c r="H48" i="1" s="1"/>
  <c r="F51" i="1"/>
  <c r="F49" i="1" s="1"/>
  <c r="F48" i="1" s="1"/>
  <c r="H50" i="1"/>
  <c r="F50" i="1"/>
  <c r="J49" i="1"/>
  <c r="I49" i="1"/>
  <c r="J48" i="1"/>
  <c r="I48" i="1"/>
  <c r="H47" i="1"/>
  <c r="H45" i="1" s="1"/>
  <c r="H39" i="1" s="1"/>
  <c r="F47" i="1"/>
  <c r="F45" i="1" s="1"/>
  <c r="F39" i="1" s="1"/>
  <c r="H46" i="1"/>
  <c r="F46" i="1"/>
  <c r="J45" i="1"/>
  <c r="J39" i="1" s="1"/>
  <c r="J32" i="1" s="1"/>
  <c r="I45" i="1"/>
  <c r="I39" i="1" s="1"/>
  <c r="I32" i="1" s="1"/>
  <c r="H44" i="1"/>
  <c r="F44" i="1"/>
  <c r="J43" i="1"/>
  <c r="I43" i="1"/>
  <c r="H43" i="1"/>
  <c r="F43" i="1"/>
  <c r="H42" i="1"/>
  <c r="F42" i="1"/>
  <c r="H41" i="1"/>
  <c r="F41" i="1"/>
  <c r="J40" i="1"/>
  <c r="I40" i="1"/>
  <c r="H40" i="1"/>
  <c r="F40" i="1"/>
  <c r="H38" i="1"/>
  <c r="F38" i="1"/>
  <c r="H37" i="1"/>
  <c r="F37" i="1"/>
  <c r="H36" i="1"/>
  <c r="F36" i="1"/>
  <c r="H35" i="1"/>
  <c r="H33" i="1" s="1"/>
  <c r="F35" i="1"/>
  <c r="F33" i="1" s="1"/>
  <c r="H34" i="1"/>
  <c r="F34" i="1"/>
  <c r="J33" i="1"/>
  <c r="I33" i="1"/>
  <c r="H31" i="1"/>
  <c r="F31" i="1"/>
  <c r="H30" i="1"/>
  <c r="F30" i="1"/>
  <c r="H29" i="1"/>
  <c r="F29" i="1"/>
  <c r="H28" i="1"/>
  <c r="F28" i="1"/>
  <c r="H27" i="1"/>
  <c r="H26" i="1" s="1"/>
  <c r="F27" i="1"/>
  <c r="F26" i="1" s="1"/>
  <c r="J26" i="1"/>
  <c r="I26" i="1"/>
  <c r="H25" i="1"/>
  <c r="F25" i="1"/>
  <c r="H24" i="1"/>
  <c r="H22" i="1" s="1"/>
  <c r="F24" i="1"/>
  <c r="F22" i="1" s="1"/>
  <c r="H23" i="1"/>
  <c r="F23" i="1"/>
  <c r="J22" i="1"/>
  <c r="I22" i="1"/>
  <c r="H19" i="1"/>
  <c r="F19" i="1"/>
  <c r="H18" i="1"/>
  <c r="F18" i="1"/>
  <c r="H17" i="1"/>
  <c r="H12" i="1" s="1"/>
  <c r="F17" i="1"/>
  <c r="H16" i="1"/>
  <c r="F16" i="1"/>
  <c r="H15" i="1"/>
  <c r="F15" i="1"/>
  <c r="H14" i="1"/>
  <c r="F14" i="1"/>
  <c r="H13" i="1"/>
  <c r="F13" i="1"/>
  <c r="J12" i="1"/>
  <c r="I12" i="1"/>
  <c r="F12" i="1" l="1"/>
  <c r="I21" i="1"/>
  <c r="I11" i="1" s="1"/>
  <c r="I10" i="1" s="1"/>
  <c r="F32" i="1"/>
  <c r="F21" i="1" s="1"/>
  <c r="J21" i="1"/>
  <c r="J11" i="1" s="1"/>
  <c r="J10" i="1" s="1"/>
  <c r="H32" i="1"/>
  <c r="H21" i="1" s="1"/>
  <c r="H11" i="1" s="1"/>
  <c r="H10" i="1" s="1"/>
  <c r="F11" i="1" l="1"/>
  <c r="F10" i="1" s="1"/>
  <c r="F121" i="1" l="1"/>
  <c r="F123" i="1" s="1"/>
</calcChain>
</file>

<file path=xl/sharedStrings.xml><?xml version="1.0" encoding="utf-8"?>
<sst xmlns="http://schemas.openxmlformats.org/spreadsheetml/2006/main" count="301" uniqueCount="213">
  <si>
    <t>Aff-21/006</t>
  </si>
  <si>
    <t xml:space="preserve">PORT SUR SAONE POLE APICOLE </t>
  </si>
  <si>
    <t>C.D.P.G.F</t>
  </si>
  <si>
    <t>Lot 01 TERRASSEMENT VRD</t>
  </si>
  <si>
    <t>Code</t>
  </si>
  <si>
    <t>Désignation</t>
  </si>
  <si>
    <t>Qu.</t>
  </si>
  <si>
    <t>U.</t>
  </si>
  <si>
    <t>Px U.</t>
  </si>
  <si>
    <t>Px tot.</t>
  </si>
  <si>
    <t>01</t>
  </si>
  <si>
    <t>TERRASSEMENT VRD</t>
  </si>
  <si>
    <t>Solution de base</t>
  </si>
  <si>
    <t>01.1</t>
  </si>
  <si>
    <t>GENERALITE</t>
  </si>
  <si>
    <t>01.1.1</t>
  </si>
  <si>
    <t>TRAITEMENT DES DECHETS</t>
  </si>
  <si>
    <t>Forfait</t>
  </si>
  <si>
    <t>01.1.2</t>
  </si>
  <si>
    <t>NB :</t>
  </si>
  <si>
    <t>pm</t>
  </si>
  <si>
    <t>01.1.3</t>
  </si>
  <si>
    <t xml:space="preserve">HYPOTHESE CLIMATIQUE </t>
  </si>
  <si>
    <t>01.1.4</t>
  </si>
  <si>
    <t>EFFICACITE ENERGETIQUE</t>
  </si>
  <si>
    <t>01.1.5</t>
  </si>
  <si>
    <t>REGLES D'HYGIENE</t>
  </si>
  <si>
    <t>01.1.6</t>
  </si>
  <si>
    <t>01.1.7</t>
  </si>
  <si>
    <t>FICHES FDES</t>
  </si>
  <si>
    <t>01.2</t>
  </si>
  <si>
    <t xml:space="preserve">PREPARATION ET TERRASSEMENT </t>
  </si>
  <si>
    <t>01.3</t>
  </si>
  <si>
    <t>BATIMENT</t>
  </si>
  <si>
    <t>01.3.1</t>
  </si>
  <si>
    <t>PREPARATION DU TERRAIN</t>
  </si>
  <si>
    <t>01.3.1.1</t>
  </si>
  <si>
    <t xml:space="preserve">Découpe, scarification des enrobés existant et émulsions </t>
  </si>
  <si>
    <t>ml</t>
  </si>
  <si>
    <t>01.3.1.2</t>
  </si>
  <si>
    <t xml:space="preserve">Terrassement en decapage de la terre vegetale et terre sur terrain, mise à niveau </t>
  </si>
  <si>
    <t>m2</t>
  </si>
  <si>
    <t>01.3.1.3</t>
  </si>
  <si>
    <t xml:space="preserve">Evacuation des terres excédentaires </t>
  </si>
  <si>
    <t>m3</t>
  </si>
  <si>
    <t>01.3.2</t>
  </si>
  <si>
    <t>REMBLAIEMENT PLATE FORME</t>
  </si>
  <si>
    <t>01.3.2.1</t>
  </si>
  <si>
    <t>Compactage du fond de forme</t>
  </si>
  <si>
    <t>01.3.2.2</t>
  </si>
  <si>
    <t xml:space="preserve">Remblai pour plate-forme en concassé de carrière de 0/100 </t>
  </si>
  <si>
    <t>01.3.2.3</t>
  </si>
  <si>
    <t>Remblai pour plate-forme en concassé de carrière de 0/315</t>
  </si>
  <si>
    <t>01.3.2.4</t>
  </si>
  <si>
    <t xml:space="preserve">Remblai pour plate-forme en concassé de carrière de 0/315 </t>
  </si>
  <si>
    <t>01.3.2.5</t>
  </si>
  <si>
    <t>CONTROLE DE LA COUCHE DE FORME PAR ESSAIS DE PLAQUE</t>
  </si>
  <si>
    <t>Ens</t>
  </si>
  <si>
    <t>01.3.3</t>
  </si>
  <si>
    <t xml:space="preserve">RESEAU </t>
  </si>
  <si>
    <t>01.3.3.1</t>
  </si>
  <si>
    <t>TERRASSEMENT RESEAUX</t>
  </si>
  <si>
    <t>01.3.3.1.1</t>
  </si>
  <si>
    <t xml:space="preserve">Terrassement mécanique pour tranchée dans touvenant </t>
  </si>
  <si>
    <t>01.3.3.1.2</t>
  </si>
  <si>
    <t>Terrassement mécanique pour tranchée dans terre voir héterogène et évacuation</t>
  </si>
  <si>
    <t>01.3.3.1.3</t>
  </si>
  <si>
    <t>Evacuations des terres excédentaires</t>
  </si>
  <si>
    <t>01.3.3.1.4</t>
  </si>
  <si>
    <t>Remblaiement en sable</t>
  </si>
  <si>
    <t>01.3.3.1.5</t>
  </si>
  <si>
    <t>Grillage avertisseur</t>
  </si>
  <si>
    <t>01.3.3.2</t>
  </si>
  <si>
    <t>RESEAU EAU PLUVIALE</t>
  </si>
  <si>
    <t>01.3.3.2.1</t>
  </si>
  <si>
    <t>REGARD EAU PLUVIALE AVEC GRILLE  FONTE  CONCAVE CARRE</t>
  </si>
  <si>
    <t>01.3.3.2.1.1</t>
  </si>
  <si>
    <t>Regard de 40 x 40 intérieur avec tampon fonte</t>
  </si>
  <si>
    <t>U</t>
  </si>
  <si>
    <t>01.3.3.2.1.2</t>
  </si>
  <si>
    <t xml:space="preserve">Regard de 40 x 40 intérieur avec grille fonte norme pmr </t>
  </si>
  <si>
    <t>01.3.3.2.2</t>
  </si>
  <si>
    <t xml:space="preserve">REGARD </t>
  </si>
  <si>
    <t>01.3.3.2.2.1</t>
  </si>
  <si>
    <t>REGARD DIAMETRE 1000 AVEC TAMPON FONTE</t>
  </si>
  <si>
    <t>01.3.3.2.3</t>
  </si>
  <si>
    <t>FOURNITURE ET POSE DE CANALISATION PVC SERIE ASSAINISSEMENT EN TRANCHEE</t>
  </si>
  <si>
    <t>01.3.3.2.3.1</t>
  </si>
  <si>
    <t>Canalisation   de 160  mm de diamètre</t>
  </si>
  <si>
    <t>01.3.3.2.3.2</t>
  </si>
  <si>
    <t xml:space="preserve">Canalisation   de 200  mm de diamètre </t>
  </si>
  <si>
    <t>01.3.3.3</t>
  </si>
  <si>
    <t xml:space="preserve">ASSAINISSEMENT </t>
  </si>
  <si>
    <t>01.3.3.3.1</t>
  </si>
  <si>
    <t xml:space="preserve">TRANCHE APRES DICT
</t>
  </si>
  <si>
    <t>01.3.3.3.1.1</t>
  </si>
  <si>
    <t>Terrassement pleine masse dans terre ordinaire de classe ABC du DTU</t>
  </si>
  <si>
    <t>01.3.3.3.1.2</t>
  </si>
  <si>
    <t>01.3.3.3.2</t>
  </si>
  <si>
    <t>01.3.3.3.2.1</t>
  </si>
  <si>
    <t>01.3.3.3.3</t>
  </si>
  <si>
    <t>01.3.3.3.3.1</t>
  </si>
  <si>
    <t>01.3.3.3.4</t>
  </si>
  <si>
    <t>REGARD ASSAINISSEMENT AVEC TAMPON FONTE HYDRAULIQUE CARRE</t>
  </si>
  <si>
    <t>01.3.3.3.4.1</t>
  </si>
  <si>
    <t xml:space="preserve">Regard de 100 x 100 x 1.15 hauteur + tampon fonte </t>
  </si>
  <si>
    <t>01.3.3.3.5</t>
  </si>
  <si>
    <t>Mise en place de sable dans tranchée</t>
  </si>
  <si>
    <t>01.3.3.3.6</t>
  </si>
  <si>
    <t xml:space="preserve">Grillage avertisseur </t>
  </si>
  <si>
    <t>01.3.3.3.7</t>
  </si>
  <si>
    <t>01.3.3.3.8</t>
  </si>
  <si>
    <t xml:space="preserve">Reprise terre végétale </t>
  </si>
  <si>
    <t>01.3.3.4</t>
  </si>
  <si>
    <t>RESEAUX SECS</t>
  </si>
  <si>
    <t>01.3.3.4.1</t>
  </si>
  <si>
    <t xml:space="preserve">TRANCHEE APRES DICT
</t>
  </si>
  <si>
    <t>01.3.3.4.1.1</t>
  </si>
  <si>
    <t>Terrassement mécanique pour tranchée dans terre</t>
  </si>
  <si>
    <t>01.3.3.4.1.2</t>
  </si>
  <si>
    <t>01.3.3.4.1.3</t>
  </si>
  <si>
    <t>01.3.3.4.1.4</t>
  </si>
  <si>
    <t>01.3.3.4.1.5</t>
  </si>
  <si>
    <t>Grillage avertisseur rouge et vert</t>
  </si>
  <si>
    <t>01.3.3.4.2</t>
  </si>
  <si>
    <t>REGARD AVEC GRILLE  FONTE  CONCAVE CARRE</t>
  </si>
  <si>
    <t>01.3.3.4.2.1</t>
  </si>
  <si>
    <t>01.3.3.4.3</t>
  </si>
  <si>
    <t>Gaines annelées doubles parois  en tranchée</t>
  </si>
  <si>
    <t>01.3.3.4.3.1</t>
  </si>
  <si>
    <t>Gaine janolène de 63 mm. de diamètre</t>
  </si>
  <si>
    <t>01.3.3.4.3.2</t>
  </si>
  <si>
    <t xml:space="preserve">Gaine janolène de 125 mm. de diamètre </t>
  </si>
  <si>
    <t>01.3.3.4.4</t>
  </si>
  <si>
    <t>Gaine agréée en pvc avec fil de tirage</t>
  </si>
  <si>
    <t>01.3.3.4.5</t>
  </si>
  <si>
    <t>Chambre de tirage L2T</t>
  </si>
  <si>
    <t>01.3.3.5</t>
  </si>
  <si>
    <t xml:space="preserve">ECLAIRAGE EXTERIEUR SUR LUMENDAR ET DETECTION </t>
  </si>
  <si>
    <t>01.3.3.5.1</t>
  </si>
  <si>
    <t>01.3.3.5.1.1</t>
  </si>
  <si>
    <t>01.3.3.5.1.2</t>
  </si>
  <si>
    <t>01.3.3.5.1.3</t>
  </si>
  <si>
    <t>01.3.3.5.1.4</t>
  </si>
  <si>
    <t>01.3.3.5.1.5</t>
  </si>
  <si>
    <t>Reprise de terre végétale</t>
  </si>
  <si>
    <t>01.3.3.5.1.6</t>
  </si>
  <si>
    <t xml:space="preserve">Grillage avertisseur rouge </t>
  </si>
  <si>
    <t>01.3.3.5.2</t>
  </si>
  <si>
    <t>01.3.3.5.2.1</t>
  </si>
  <si>
    <t>01.3.3.5.3</t>
  </si>
  <si>
    <t>01.3.3.5.3.1</t>
  </si>
  <si>
    <t>01.3.3.5.4</t>
  </si>
  <si>
    <t>Massifs de fondations</t>
  </si>
  <si>
    <t>01.3.3.5.5</t>
  </si>
  <si>
    <t>01.3.4</t>
  </si>
  <si>
    <t>BORDURES</t>
  </si>
  <si>
    <t>01.3.4.1</t>
  </si>
  <si>
    <t>Bordure de trottoir A1</t>
  </si>
  <si>
    <t>01.3.4.2</t>
  </si>
  <si>
    <t>Bordure de trottoir P2</t>
  </si>
  <si>
    <t>01.3.4.3</t>
  </si>
  <si>
    <t>CANIVEAU EN BETON PREFAPRIQUE GRIS TYPE CC1</t>
  </si>
  <si>
    <t>01.3.4.3.1</t>
  </si>
  <si>
    <t>Caniveau de type  CC1 de 40/12</t>
  </si>
  <si>
    <t>01.3.4.4</t>
  </si>
  <si>
    <t>Demontage de l'existant et pose de bordure de trottoir A1</t>
  </si>
  <si>
    <t>01.3.5</t>
  </si>
  <si>
    <t>CLOTURES - PORTAILS</t>
  </si>
  <si>
    <t>01.3.5.1</t>
  </si>
  <si>
    <t>Clôture grillagée  en panneaux rigide avec poteau sur platine soudée ht 1,50 ml</t>
  </si>
  <si>
    <t>01.3.6</t>
  </si>
  <si>
    <t>VOIRIE</t>
  </si>
  <si>
    <t>01.3.6.1</t>
  </si>
  <si>
    <t>Feutre non tisse type bidim ou equivalent</t>
  </si>
  <si>
    <t>01.3.6.2</t>
  </si>
  <si>
    <t>Finition de voirie par enrobé à chaud</t>
  </si>
  <si>
    <t>01.3.7</t>
  </si>
  <si>
    <t>SIGNALISATION PMR</t>
  </si>
  <si>
    <t>01.3.7.1</t>
  </si>
  <si>
    <t>Places de stationnement</t>
  </si>
  <si>
    <t>01.3.7.2</t>
  </si>
  <si>
    <t>Panneau "handicapés"</t>
  </si>
  <si>
    <t>Unité</t>
  </si>
  <si>
    <t>01.3.7.3</t>
  </si>
  <si>
    <t>Sigle "handicapés"</t>
  </si>
  <si>
    <t>01.3.7.4</t>
  </si>
  <si>
    <t>Cheminement handicapés par résine gravillonnée</t>
  </si>
  <si>
    <t>01.3.8</t>
  </si>
  <si>
    <t>ESPACES VERTS</t>
  </si>
  <si>
    <t>01.3.8.1</t>
  </si>
  <si>
    <t>Epaulement des terres vegetales</t>
  </si>
  <si>
    <t>01.3.8.2</t>
  </si>
  <si>
    <t>Nivellement brut des terres vegetales et semis de gazon</t>
  </si>
  <si>
    <t>01.3.8.3</t>
  </si>
  <si>
    <t>Plantation de haies</t>
  </si>
  <si>
    <t>01.3.8.4</t>
  </si>
  <si>
    <t>Débrousaillage et taillage de haie</t>
  </si>
  <si>
    <t>01.3.9</t>
  </si>
  <si>
    <t>PUIT D'INFILTRATION</t>
  </si>
  <si>
    <t>01.3.9.1</t>
  </si>
  <si>
    <t>Puit d'infiltration</t>
  </si>
  <si>
    <t xml:space="preserve">Option portail coulissant manuel </t>
  </si>
  <si>
    <t xml:space="preserve">PORTAIL COULISSANT MANUEL </t>
  </si>
  <si>
    <t>Récapitulatif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</si>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</sst>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8" formatCode="\ ;\ ;"/>
    <numFmt numFmtId="169" formatCode="###,###,###,##0;\-###,###,###,##0;"/>
    <numFmt numFmtId="170" formatCode="###,###,###,##0.00\ \€;\-###,###,###,##0.00\ \€;"/>
    <numFmt numFmtId="171" formatCode="##,##0.0#\ %;\-\ ##,##0.0#\ %;0\ %"/>
    <numFmt numFmtId="172" formatCode="###,###,###,##0.00;\-###,###,###,##0.00;"/>
    <numFmt numFmtId="173" formatCode="###,###,###,##0;;"/>
    <numFmt numFmtId="174" formatCode="###,###,###,##0.000;\-###,###,###,##0.000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77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8" fontId="3" fillId="0" borderId="3" xfId="0" applyNumberFormat="1" applyFont="1" applyBorder="1" applyAlignment="1">
      <alignment horizontal="right" vertical="center" wrapText="1"/>
    </xf>
    <xf numFmtId="168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9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3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 wrapText="1"/>
    </xf>
    <xf numFmtId="172" fontId="7" fillId="0" borderId="2" xfId="0" applyNumberFormat="1" applyFont="1" applyBorder="1" applyAlignment="1">
      <alignment horizontal="right" vertical="center" wrapText="1"/>
    </xf>
    <xf numFmtId="173" fontId="1" fillId="0" borderId="3" xfId="1" applyNumberFormat="1" applyFont="1" applyBorder="1">
      <alignment vertical="center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horizontal="right" vertical="center" wrapText="1"/>
    </xf>
    <xf numFmtId="17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8" fontId="7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8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right" vertical="center" wrapText="1"/>
    </xf>
    <xf numFmtId="170" fontId="7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6" xfId="1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1" fillId="0" borderId="1" xfId="1" applyFont="1" applyBorder="1">
      <alignment vertical="center"/>
    </xf>
    <xf numFmtId="0" fontId="3" fillId="0" borderId="0" xfId="9" applyFo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70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70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showGridLines="0" tabSelected="1" workbookViewId="0">
      <selection activeCell="E17" sqref="E17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F11+F113</f>
        <v>0</v>
      </c>
      <c r="H10" s="17">
        <f>H11+H113</f>
        <v>0</v>
      </c>
      <c r="I10" s="17">
        <f>I11+I113</f>
        <v>0</v>
      </c>
      <c r="J10" s="17">
        <f>J11+J113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F12+F20+F21</f>
        <v>0</v>
      </c>
      <c r="H11" s="17">
        <f>H12+H20+H21</f>
        <v>0</v>
      </c>
      <c r="I11" s="17">
        <f>I12+I20+I21</f>
        <v>0</v>
      </c>
      <c r="J11" s="17">
        <f>J12+J20+J21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</f>
        <v>0</v>
      </c>
      <c r="H12" s="17">
        <f>H13+H14+H15+H16+H17+H18+H19</f>
        <v>0</v>
      </c>
      <c r="I12" s="17">
        <f>I13+I14+I15+I16+I17+I18+I19</f>
        <v>0</v>
      </c>
      <c r="J12" s="17">
        <f>J13+J14+J15+J16+J17+J18+J19</f>
        <v>0</v>
      </c>
    </row>
    <row r="13" spans="1:10" ht="14.25" customHeight="1">
      <c r="A13" s="23" t="s">
        <v>15</v>
      </c>
      <c r="B13" s="24" t="s">
        <v>16</v>
      </c>
      <c r="C13" s="25">
        <v>1</v>
      </c>
      <c r="D13" s="26" t="s">
        <v>17</v>
      </c>
      <c r="E13" s="27">
        <v>0</v>
      </c>
      <c r="F13" s="28">
        <f t="shared" ref="F13:F19" si="0">ROUND(C13*E13,2)</f>
        <v>0</v>
      </c>
      <c r="G13" s="29">
        <v>0.2</v>
      </c>
      <c r="H13" s="30">
        <f t="shared" ref="H13:H19" si="1">ROUND(C13*E13,2)*(G13)</f>
        <v>0</v>
      </c>
    </row>
    <row r="14" spans="1:10" ht="14.25" customHeight="1">
      <c r="A14" s="23" t="s">
        <v>18</v>
      </c>
      <c r="B14" s="24" t="s">
        <v>19</v>
      </c>
      <c r="C14" s="31">
        <v>0</v>
      </c>
      <c r="D14" s="26" t="s">
        <v>20</v>
      </c>
      <c r="E14" s="27">
        <v>0</v>
      </c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21</v>
      </c>
      <c r="B15" s="24" t="s">
        <v>22</v>
      </c>
      <c r="C15" s="31">
        <v>0</v>
      </c>
      <c r="D15" s="26" t="s">
        <v>20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23</v>
      </c>
      <c r="B16" s="24" t="s">
        <v>24</v>
      </c>
      <c r="C16" s="31">
        <v>0</v>
      </c>
      <c r="D16" s="26" t="s">
        <v>20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14.25" customHeight="1">
      <c r="A17" s="23" t="s">
        <v>25</v>
      </c>
      <c r="B17" s="24" t="s">
        <v>26</v>
      </c>
      <c r="C17" s="25">
        <v>1</v>
      </c>
      <c r="D17" s="26" t="s">
        <v>17</v>
      </c>
      <c r="E17" s="27"/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27</v>
      </c>
      <c r="B18" s="24" t="s">
        <v>19</v>
      </c>
      <c r="C18" s="31">
        <v>0</v>
      </c>
      <c r="D18" s="26" t="s">
        <v>20</v>
      </c>
      <c r="E18" s="27">
        <v>0</v>
      </c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28</v>
      </c>
      <c r="B19" s="24" t="s">
        <v>29</v>
      </c>
      <c r="C19" s="25">
        <v>1</v>
      </c>
      <c r="D19" s="26" t="s">
        <v>17</v>
      </c>
      <c r="E19" s="27">
        <v>0</v>
      </c>
      <c r="F19" s="28">
        <f t="shared" si="0"/>
        <v>0</v>
      </c>
      <c r="G19" s="29">
        <v>0.2</v>
      </c>
      <c r="H19" s="30">
        <f t="shared" si="1"/>
        <v>0</v>
      </c>
    </row>
    <row r="20" spans="1:10" ht="15.75" customHeight="1">
      <c r="A20" s="20" t="s">
        <v>30</v>
      </c>
      <c r="B20" s="21" t="s">
        <v>31</v>
      </c>
      <c r="C20" s="15"/>
      <c r="D20" s="15"/>
      <c r="E20" s="15"/>
      <c r="F20" s="32">
        <v>0</v>
      </c>
    </row>
    <row r="21" spans="1:10" ht="15.75" customHeight="1">
      <c r="A21" s="20" t="s">
        <v>32</v>
      </c>
      <c r="B21" s="21" t="s">
        <v>33</v>
      </c>
      <c r="C21" s="15"/>
      <c r="D21" s="15"/>
      <c r="E21" s="15"/>
      <c r="F21" s="22">
        <f>F22+F26+F32+F90+F96+F98+F101+F106+F111</f>
        <v>0</v>
      </c>
      <c r="H21" s="17">
        <f>H22+H26+H32+H90+H96+H98+H101+H106+H111</f>
        <v>0</v>
      </c>
      <c r="I21" s="17">
        <f>I22+I26+I32+I90+I96+I98+I101+I106+I111</f>
        <v>0</v>
      </c>
      <c r="J21" s="17">
        <f>J22+J26+J32+J90+J96+J98+J101+J106+J111</f>
        <v>0</v>
      </c>
    </row>
    <row r="22" spans="1:10" ht="15" customHeight="1">
      <c r="A22" s="33" t="s">
        <v>34</v>
      </c>
      <c r="B22" s="34" t="s">
        <v>35</v>
      </c>
      <c r="C22" s="15"/>
      <c r="D22" s="15"/>
      <c r="E22" s="15"/>
      <c r="F22" s="35">
        <f>F23+F24+F25</f>
        <v>0</v>
      </c>
      <c r="H22" s="17">
        <f>H23+H24+H25</f>
        <v>0</v>
      </c>
      <c r="I22" s="17">
        <f>I23+I24+I25</f>
        <v>0</v>
      </c>
      <c r="J22" s="17">
        <f>J23+J24+J25</f>
        <v>0</v>
      </c>
    </row>
    <row r="23" spans="1:10" ht="14.25" customHeight="1">
      <c r="A23" s="23" t="s">
        <v>36</v>
      </c>
      <c r="B23" s="24" t="s">
        <v>37</v>
      </c>
      <c r="C23" s="31">
        <v>100</v>
      </c>
      <c r="D23" s="26" t="s">
        <v>38</v>
      </c>
      <c r="E23" s="27">
        <v>0</v>
      </c>
      <c r="F23" s="28">
        <f>ROUND(C23*E23,2)</f>
        <v>0</v>
      </c>
      <c r="G23" s="29">
        <v>0.2</v>
      </c>
      <c r="H23" s="30">
        <f>ROUND(C23*E23,2)*(G23)</f>
        <v>0</v>
      </c>
    </row>
    <row r="24" spans="1:10" ht="24.75" customHeight="1">
      <c r="A24" s="23" t="s">
        <v>39</v>
      </c>
      <c r="B24" s="24" t="s">
        <v>40</v>
      </c>
      <c r="C24" s="31">
        <v>1684</v>
      </c>
      <c r="D24" s="26" t="s">
        <v>41</v>
      </c>
      <c r="E24" s="27">
        <v>0</v>
      </c>
      <c r="F24" s="28">
        <f>ROUND(C24*E24,2)</f>
        <v>0</v>
      </c>
      <c r="G24" s="29">
        <v>0.2</v>
      </c>
      <c r="H24" s="30">
        <f>ROUND(C24*E24,2)*(G24)</f>
        <v>0</v>
      </c>
    </row>
    <row r="25" spans="1:10" ht="14.25" customHeight="1">
      <c r="A25" s="23" t="s">
        <v>42</v>
      </c>
      <c r="B25" s="24" t="s">
        <v>43</v>
      </c>
      <c r="C25" s="36">
        <v>250</v>
      </c>
      <c r="D25" s="26" t="s">
        <v>44</v>
      </c>
      <c r="E25" s="27">
        <v>0</v>
      </c>
      <c r="F25" s="28">
        <f>ROUND(C25*E25,2)</f>
        <v>0</v>
      </c>
      <c r="G25" s="29">
        <v>0.2</v>
      </c>
      <c r="H25" s="30">
        <f>ROUND(C25*E25,2)*(G25)</f>
        <v>0</v>
      </c>
    </row>
    <row r="26" spans="1:10" ht="15" customHeight="1">
      <c r="A26" s="33" t="s">
        <v>45</v>
      </c>
      <c r="B26" s="34" t="s">
        <v>46</v>
      </c>
      <c r="C26" s="15"/>
      <c r="D26" s="15"/>
      <c r="E26" s="15"/>
      <c r="F26" s="35">
        <f>F27+F28+F29+F30+F31</f>
        <v>0</v>
      </c>
      <c r="H26" s="17">
        <f>H27+H28+H29+H30+H31</f>
        <v>0</v>
      </c>
      <c r="I26" s="17">
        <f>I27+I28+I29+I30+I31</f>
        <v>0</v>
      </c>
      <c r="J26" s="17">
        <f>J27+J28+J29+J30+J31</f>
        <v>0</v>
      </c>
    </row>
    <row r="27" spans="1:10" ht="14.25" customHeight="1">
      <c r="A27" s="23" t="s">
        <v>47</v>
      </c>
      <c r="B27" s="24" t="s">
        <v>48</v>
      </c>
      <c r="C27" s="25">
        <v>1</v>
      </c>
      <c r="D27" s="26" t="s">
        <v>17</v>
      </c>
      <c r="E27" s="27">
        <v>0</v>
      </c>
      <c r="F27" s="28">
        <f>ROUND(C27*E27,2)</f>
        <v>0</v>
      </c>
      <c r="G27" s="29">
        <v>0.2</v>
      </c>
      <c r="H27" s="30">
        <f>ROUND(C27*E27,2)*(G27)</f>
        <v>0</v>
      </c>
    </row>
    <row r="28" spans="1:10" ht="14.25" customHeight="1">
      <c r="A28" s="23" t="s">
        <v>49</v>
      </c>
      <c r="B28" s="24" t="s">
        <v>50</v>
      </c>
      <c r="C28" s="36">
        <v>170</v>
      </c>
      <c r="D28" s="26" t="s">
        <v>44</v>
      </c>
      <c r="E28" s="27">
        <v>0</v>
      </c>
      <c r="F28" s="28">
        <f>ROUND(C28*E28,2)</f>
        <v>0</v>
      </c>
      <c r="G28" s="29">
        <v>0.2</v>
      </c>
      <c r="H28" s="30">
        <f>ROUND(C28*E28,2)*(G28)</f>
        <v>0</v>
      </c>
    </row>
    <row r="29" spans="1:10" ht="14.25" customHeight="1">
      <c r="A29" s="23" t="s">
        <v>51</v>
      </c>
      <c r="B29" s="24" t="s">
        <v>52</v>
      </c>
      <c r="C29" s="36">
        <v>255</v>
      </c>
      <c r="D29" s="26" t="s">
        <v>44</v>
      </c>
      <c r="E29" s="27">
        <v>0</v>
      </c>
      <c r="F29" s="28">
        <f>ROUND(C29*E29,2)</f>
        <v>0</v>
      </c>
      <c r="G29" s="29">
        <v>0.2</v>
      </c>
      <c r="H29" s="30">
        <f>ROUND(C29*E29,2)*(G29)</f>
        <v>0</v>
      </c>
    </row>
    <row r="30" spans="1:10" ht="14.25" customHeight="1">
      <c r="A30" s="23" t="s">
        <v>53</v>
      </c>
      <c r="B30" s="24" t="s">
        <v>54</v>
      </c>
      <c r="C30" s="36">
        <v>166.8</v>
      </c>
      <c r="D30" s="26" t="s">
        <v>44</v>
      </c>
      <c r="E30" s="27">
        <v>0</v>
      </c>
      <c r="F30" s="28">
        <f>ROUND(C30*E30,2)</f>
        <v>0</v>
      </c>
      <c r="G30" s="29">
        <v>0.2</v>
      </c>
      <c r="H30" s="30">
        <f>ROUND(C30*E30,2)*(G30)</f>
        <v>0</v>
      </c>
    </row>
    <row r="31" spans="1:10" ht="24.75" customHeight="1">
      <c r="A31" s="23" t="s">
        <v>55</v>
      </c>
      <c r="B31" s="24" t="s">
        <v>56</v>
      </c>
      <c r="C31" s="25">
        <v>1</v>
      </c>
      <c r="D31" s="26" t="s">
        <v>57</v>
      </c>
      <c r="E31" s="27">
        <v>0</v>
      </c>
      <c r="F31" s="28">
        <f>ROUND(C31*E31,2)</f>
        <v>0</v>
      </c>
      <c r="G31" s="29">
        <v>0.2</v>
      </c>
      <c r="H31" s="30">
        <f>ROUND(C31*E31,2)*(G31)</f>
        <v>0</v>
      </c>
    </row>
    <row r="32" spans="1:10" ht="15" customHeight="1">
      <c r="A32" s="33" t="s">
        <v>58</v>
      </c>
      <c r="B32" s="34" t="s">
        <v>59</v>
      </c>
      <c r="C32" s="15"/>
      <c r="D32" s="15"/>
      <c r="E32" s="15"/>
      <c r="F32" s="35">
        <f>F33+F39+F48+F62+F76</f>
        <v>0</v>
      </c>
      <c r="H32" s="17">
        <f>H33+H39+H48+H62+H76</f>
        <v>0</v>
      </c>
      <c r="I32" s="17">
        <f>I33+I39+I48+I62+I76</f>
        <v>0</v>
      </c>
      <c r="J32" s="17">
        <f>J33+J39+J48+J62+J76</f>
        <v>0</v>
      </c>
    </row>
    <row r="33" spans="1:10" ht="14.25" customHeight="1">
      <c r="A33" s="37" t="s">
        <v>60</v>
      </c>
      <c r="B33" s="38" t="s">
        <v>61</v>
      </c>
      <c r="C33" s="15"/>
      <c r="D33" s="15"/>
      <c r="E33" s="15"/>
      <c r="F33" s="39">
        <f>F34+F35+F36+F37+F38</f>
        <v>0</v>
      </c>
      <c r="H33" s="17">
        <f>H34+H35+H36+H37+H38</f>
        <v>0</v>
      </c>
      <c r="I33" s="17">
        <f>I34+I35+I36+I37+I38</f>
        <v>0</v>
      </c>
      <c r="J33" s="17">
        <f>J34+J35+J36+J37+J38</f>
        <v>0</v>
      </c>
    </row>
    <row r="34" spans="1:10" ht="14.25" customHeight="1">
      <c r="A34" s="23" t="s">
        <v>62</v>
      </c>
      <c r="B34" s="24" t="s">
        <v>63</v>
      </c>
      <c r="C34" s="36">
        <v>53</v>
      </c>
      <c r="D34" s="26" t="s">
        <v>44</v>
      </c>
      <c r="E34" s="27">
        <v>0</v>
      </c>
      <c r="F34" s="28">
        <f>ROUND(C34*E34,2)</f>
        <v>0</v>
      </c>
      <c r="G34" s="29">
        <v>0.2</v>
      </c>
      <c r="H34" s="30">
        <f>ROUND(C34*E34,2)*(G34)</f>
        <v>0</v>
      </c>
    </row>
    <row r="35" spans="1:10" ht="24.75" customHeight="1">
      <c r="A35" s="23" t="s">
        <v>64</v>
      </c>
      <c r="B35" s="24" t="s">
        <v>65</v>
      </c>
      <c r="C35" s="36">
        <v>21.2</v>
      </c>
      <c r="D35" s="26" t="s">
        <v>44</v>
      </c>
      <c r="E35" s="27">
        <v>0</v>
      </c>
      <c r="F35" s="28">
        <f>ROUND(C35*E35,2)</f>
        <v>0</v>
      </c>
      <c r="G35" s="29">
        <v>0.2</v>
      </c>
      <c r="H35" s="30">
        <f>ROUND(C35*E35,2)*(G35)</f>
        <v>0</v>
      </c>
    </row>
    <row r="36" spans="1:10" ht="14.25" customHeight="1">
      <c r="A36" s="23" t="s">
        <v>66</v>
      </c>
      <c r="B36" s="24" t="s">
        <v>67</v>
      </c>
      <c r="C36" s="36">
        <v>21.2</v>
      </c>
      <c r="D36" s="26" t="s">
        <v>44</v>
      </c>
      <c r="E36" s="27">
        <v>0</v>
      </c>
      <c r="F36" s="28">
        <f>ROUND(C36*E36,2)</f>
        <v>0</v>
      </c>
      <c r="G36" s="29">
        <v>0.2</v>
      </c>
      <c r="H36" s="30">
        <f>ROUND(C36*E36,2)*(G36)</f>
        <v>0</v>
      </c>
    </row>
    <row r="37" spans="1:10" ht="14.25" customHeight="1">
      <c r="A37" s="23" t="s">
        <v>68</v>
      </c>
      <c r="B37" s="24" t="s">
        <v>69</v>
      </c>
      <c r="C37" s="36">
        <v>21.2</v>
      </c>
      <c r="D37" s="26" t="s">
        <v>44</v>
      </c>
      <c r="E37" s="27">
        <v>0</v>
      </c>
      <c r="F37" s="28">
        <f>ROUND(C37*E37,2)</f>
        <v>0</v>
      </c>
      <c r="G37" s="29">
        <v>0.2</v>
      </c>
      <c r="H37" s="30">
        <f>ROUND(C37*E37,2)*(G37)</f>
        <v>0</v>
      </c>
    </row>
    <row r="38" spans="1:10" ht="14.25" customHeight="1">
      <c r="A38" s="23" t="s">
        <v>70</v>
      </c>
      <c r="B38" s="24" t="s">
        <v>71</v>
      </c>
      <c r="C38" s="31">
        <v>212</v>
      </c>
      <c r="D38" s="26" t="s">
        <v>38</v>
      </c>
      <c r="E38" s="27">
        <v>0</v>
      </c>
      <c r="F38" s="28">
        <f>ROUND(C38*E38,2)</f>
        <v>0</v>
      </c>
      <c r="G38" s="29">
        <v>0.2</v>
      </c>
      <c r="H38" s="30">
        <f>ROUND(C38*E38,2)*(G38)</f>
        <v>0</v>
      </c>
    </row>
    <row r="39" spans="1:10" ht="14.25" customHeight="1">
      <c r="A39" s="37" t="s">
        <v>72</v>
      </c>
      <c r="B39" s="38" t="s">
        <v>73</v>
      </c>
      <c r="C39" s="15"/>
      <c r="D39" s="15"/>
      <c r="E39" s="15"/>
      <c r="F39" s="39">
        <f>F40+F43+F45</f>
        <v>0</v>
      </c>
      <c r="H39" s="17">
        <f>H40+H43+H45</f>
        <v>0</v>
      </c>
      <c r="I39" s="17">
        <f>I40+I43+I45</f>
        <v>0</v>
      </c>
      <c r="J39" s="17">
        <f>J40+J43+J45</f>
        <v>0</v>
      </c>
    </row>
    <row r="40" spans="1:10" ht="24.75" customHeight="1">
      <c r="A40" s="40" t="s">
        <v>74</v>
      </c>
      <c r="B40" s="41" t="s">
        <v>75</v>
      </c>
      <c r="C40" s="15"/>
      <c r="D40" s="15"/>
      <c r="E40" s="15"/>
      <c r="F40" s="42">
        <f>F41+F42</f>
        <v>0</v>
      </c>
      <c r="H40" s="17">
        <f>H41+H42</f>
        <v>0</v>
      </c>
      <c r="I40" s="17">
        <f>I41+I42</f>
        <v>0</v>
      </c>
      <c r="J40" s="17">
        <f>J41+J42</f>
        <v>0</v>
      </c>
    </row>
    <row r="41" spans="1:10" ht="14.25" customHeight="1">
      <c r="A41" s="23" t="s">
        <v>76</v>
      </c>
      <c r="B41" s="24" t="s">
        <v>77</v>
      </c>
      <c r="C41" s="25">
        <v>7</v>
      </c>
      <c r="D41" s="26" t="s">
        <v>78</v>
      </c>
      <c r="E41" s="27">
        <v>0</v>
      </c>
      <c r="F41" s="28">
        <f>ROUND(C41*E41,2)</f>
        <v>0</v>
      </c>
      <c r="G41" s="29">
        <v>0.2</v>
      </c>
      <c r="H41" s="30">
        <f>ROUND(C41*E41,2)*(G41)</f>
        <v>0</v>
      </c>
    </row>
    <row r="42" spans="1:10" ht="14.25" customHeight="1">
      <c r="A42" s="23" t="s">
        <v>79</v>
      </c>
      <c r="B42" s="24" t="s">
        <v>80</v>
      </c>
      <c r="C42" s="25">
        <v>4</v>
      </c>
      <c r="D42" s="26" t="s">
        <v>78</v>
      </c>
      <c r="E42" s="27">
        <v>0</v>
      </c>
      <c r="F42" s="28">
        <f>ROUND(C42*E42,2)</f>
        <v>0</v>
      </c>
      <c r="G42" s="29">
        <v>0.2</v>
      </c>
      <c r="H42" s="30">
        <f>ROUND(C42*E42,2)*(G42)</f>
        <v>0</v>
      </c>
    </row>
    <row r="43" spans="1:10" ht="14.25" customHeight="1">
      <c r="A43" s="40" t="s">
        <v>81</v>
      </c>
      <c r="B43" s="41" t="s">
        <v>82</v>
      </c>
      <c r="C43" s="15"/>
      <c r="D43" s="15"/>
      <c r="E43" s="15"/>
      <c r="F43" s="42">
        <f>F44</f>
        <v>0</v>
      </c>
      <c r="H43" s="17">
        <f>H44</f>
        <v>0</v>
      </c>
      <c r="I43" s="17">
        <f>I44</f>
        <v>0</v>
      </c>
      <c r="J43" s="17">
        <f>J44</f>
        <v>0</v>
      </c>
    </row>
    <row r="44" spans="1:10" ht="14.25" customHeight="1">
      <c r="A44" s="23" t="s">
        <v>83</v>
      </c>
      <c r="B44" s="24" t="s">
        <v>84</v>
      </c>
      <c r="C44" s="25">
        <v>1</v>
      </c>
      <c r="D44" s="26" t="s">
        <v>78</v>
      </c>
      <c r="E44" s="27">
        <v>0</v>
      </c>
      <c r="F44" s="28">
        <f>ROUND(C44*E44,2)</f>
        <v>0</v>
      </c>
      <c r="G44" s="29">
        <v>0.2</v>
      </c>
      <c r="H44" s="30">
        <f>ROUND(C44*E44,2)*(G44)</f>
        <v>0</v>
      </c>
    </row>
    <row r="45" spans="1:10" ht="24.75" customHeight="1">
      <c r="A45" s="40" t="s">
        <v>85</v>
      </c>
      <c r="B45" s="41" t="s">
        <v>86</v>
      </c>
      <c r="C45" s="15"/>
      <c r="D45" s="15"/>
      <c r="E45" s="15"/>
      <c r="F45" s="42">
        <f>F46+F47</f>
        <v>0</v>
      </c>
      <c r="H45" s="17">
        <f>H46+H47</f>
        <v>0</v>
      </c>
      <c r="I45" s="17">
        <f>I46+I47</f>
        <v>0</v>
      </c>
      <c r="J45" s="17">
        <f>J46+J47</f>
        <v>0</v>
      </c>
    </row>
    <row r="46" spans="1:10" ht="14.25" customHeight="1">
      <c r="A46" s="23" t="s">
        <v>87</v>
      </c>
      <c r="B46" s="24" t="s">
        <v>88</v>
      </c>
      <c r="C46" s="31">
        <v>76</v>
      </c>
      <c r="D46" s="26" t="s">
        <v>38</v>
      </c>
      <c r="E46" s="27">
        <v>0</v>
      </c>
      <c r="F46" s="28">
        <f>ROUND(C46*E46,2)</f>
        <v>0</v>
      </c>
      <c r="G46" s="29">
        <v>0.2</v>
      </c>
      <c r="H46" s="30">
        <f>ROUND(C46*E46,2)*(G46)</f>
        <v>0</v>
      </c>
    </row>
    <row r="47" spans="1:10" ht="14.25" customHeight="1">
      <c r="A47" s="23" t="s">
        <v>89</v>
      </c>
      <c r="B47" s="24" t="s">
        <v>90</v>
      </c>
      <c r="C47" s="31">
        <v>136</v>
      </c>
      <c r="D47" s="26" t="s">
        <v>38</v>
      </c>
      <c r="E47" s="27">
        <v>0</v>
      </c>
      <c r="F47" s="28">
        <f>ROUND(C47*E47,2)</f>
        <v>0</v>
      </c>
      <c r="G47" s="29">
        <v>0.2</v>
      </c>
      <c r="H47" s="30">
        <f>ROUND(C47*E47,2)*(G47)</f>
        <v>0</v>
      </c>
    </row>
    <row r="48" spans="1:10" ht="14.25" customHeight="1">
      <c r="A48" s="37" t="s">
        <v>91</v>
      </c>
      <c r="B48" s="38" t="s">
        <v>92</v>
      </c>
      <c r="C48" s="15"/>
      <c r="D48" s="15"/>
      <c r="E48" s="15"/>
      <c r="F48" s="39">
        <f>F49+F52+F54+F56+F58+F59+F60+F61</f>
        <v>0</v>
      </c>
      <c r="H48" s="17">
        <f>H49+H52+H54+H56+H58+H59+H60+H61</f>
        <v>0</v>
      </c>
      <c r="I48" s="17">
        <f>I49+I52+I54+I56+I58+I59+I60+I61</f>
        <v>0</v>
      </c>
      <c r="J48" s="17">
        <f>J49+J52+J54+J56+J58+J59+J60+J61</f>
        <v>0</v>
      </c>
    </row>
    <row r="49" spans="1:10" ht="24.75" customHeight="1">
      <c r="A49" s="40" t="s">
        <v>93</v>
      </c>
      <c r="B49" s="41" t="s">
        <v>94</v>
      </c>
      <c r="C49" s="15"/>
      <c r="D49" s="15"/>
      <c r="E49" s="15"/>
      <c r="F49" s="42">
        <f>F50+F51</f>
        <v>0</v>
      </c>
      <c r="H49" s="17">
        <f>H50+H51</f>
        <v>0</v>
      </c>
      <c r="I49" s="17">
        <f>I50+I51</f>
        <v>0</v>
      </c>
      <c r="J49" s="17">
        <f>J50+J51</f>
        <v>0</v>
      </c>
    </row>
    <row r="50" spans="1:10" ht="24.75" customHeight="1">
      <c r="A50" s="23" t="s">
        <v>95</v>
      </c>
      <c r="B50" s="24" t="s">
        <v>96</v>
      </c>
      <c r="C50" s="36">
        <v>27</v>
      </c>
      <c r="D50" s="26" t="s">
        <v>44</v>
      </c>
      <c r="E50" s="27">
        <v>0</v>
      </c>
      <c r="F50" s="28">
        <f>ROUND(C50*E50,2)</f>
        <v>0</v>
      </c>
      <c r="G50" s="29">
        <v>0.2</v>
      </c>
      <c r="H50" s="30">
        <f>ROUND(C50*E50,2)*(G50)</f>
        <v>0</v>
      </c>
    </row>
    <row r="51" spans="1:10" ht="14.25" customHeight="1">
      <c r="A51" s="23" t="s">
        <v>97</v>
      </c>
      <c r="B51" s="24" t="s">
        <v>67</v>
      </c>
      <c r="C51" s="36">
        <v>21</v>
      </c>
      <c r="D51" s="26" t="s">
        <v>44</v>
      </c>
      <c r="E51" s="27">
        <v>0</v>
      </c>
      <c r="F51" s="28">
        <f>ROUND(C51*E51,2)</f>
        <v>0</v>
      </c>
      <c r="G51" s="29">
        <v>0.2</v>
      </c>
      <c r="H51" s="30">
        <f>ROUND(C51*E51,2)*(G51)</f>
        <v>0</v>
      </c>
    </row>
    <row r="52" spans="1:10" ht="24.75" customHeight="1">
      <c r="A52" s="40" t="s">
        <v>98</v>
      </c>
      <c r="B52" s="41" t="s">
        <v>75</v>
      </c>
      <c r="C52" s="15"/>
      <c r="D52" s="15"/>
      <c r="E52" s="15"/>
      <c r="F52" s="42">
        <f>F53</f>
        <v>0</v>
      </c>
      <c r="H52" s="17">
        <f>H53</f>
        <v>0</v>
      </c>
      <c r="I52" s="17">
        <f>I53</f>
        <v>0</v>
      </c>
      <c r="J52" s="17">
        <f>J53</f>
        <v>0</v>
      </c>
    </row>
    <row r="53" spans="1:10" ht="14.25" customHeight="1">
      <c r="A53" s="23" t="s">
        <v>99</v>
      </c>
      <c r="B53" s="24" t="s">
        <v>77</v>
      </c>
      <c r="C53" s="25">
        <v>4</v>
      </c>
      <c r="D53" s="26" t="s">
        <v>78</v>
      </c>
      <c r="E53" s="27">
        <v>0</v>
      </c>
      <c r="F53" s="28">
        <f>ROUND(C53*E53,2)</f>
        <v>0</v>
      </c>
      <c r="G53" s="29">
        <v>0.2</v>
      </c>
      <c r="H53" s="30">
        <f>ROUND(C53*E53,2)*(G53)</f>
        <v>0</v>
      </c>
    </row>
    <row r="54" spans="1:10" ht="24.75" customHeight="1">
      <c r="A54" s="40" t="s">
        <v>100</v>
      </c>
      <c r="B54" s="41" t="s">
        <v>86</v>
      </c>
      <c r="C54" s="15"/>
      <c r="D54" s="15"/>
      <c r="E54" s="15"/>
      <c r="F54" s="42">
        <f>F55</f>
        <v>0</v>
      </c>
      <c r="H54" s="17">
        <f>H55</f>
        <v>0</v>
      </c>
      <c r="I54" s="17">
        <f>I55</f>
        <v>0</v>
      </c>
      <c r="J54" s="17">
        <f>J55</f>
        <v>0</v>
      </c>
    </row>
    <row r="55" spans="1:10" ht="14.25" customHeight="1">
      <c r="A55" s="23" t="s">
        <v>101</v>
      </c>
      <c r="B55" s="24" t="s">
        <v>88</v>
      </c>
      <c r="C55" s="31">
        <v>60</v>
      </c>
      <c r="D55" s="26" t="s">
        <v>38</v>
      </c>
      <c r="E55" s="27">
        <v>0</v>
      </c>
      <c r="F55" s="28">
        <f>ROUND(C55*E55,2)</f>
        <v>0</v>
      </c>
      <c r="G55" s="29">
        <v>0.2</v>
      </c>
      <c r="H55" s="30">
        <f>ROUND(C55*E55,2)*(G55)</f>
        <v>0</v>
      </c>
    </row>
    <row r="56" spans="1:10" ht="24.75" customHeight="1">
      <c r="A56" s="40" t="s">
        <v>102</v>
      </c>
      <c r="B56" s="41" t="s">
        <v>103</v>
      </c>
      <c r="C56" s="15"/>
      <c r="D56" s="15"/>
      <c r="E56" s="15"/>
      <c r="F56" s="42">
        <f>F57</f>
        <v>0</v>
      </c>
      <c r="H56" s="17">
        <f>H57</f>
        <v>0</v>
      </c>
      <c r="I56" s="17">
        <f>I57</f>
        <v>0</v>
      </c>
      <c r="J56" s="17">
        <f>J57</f>
        <v>0</v>
      </c>
    </row>
    <row r="57" spans="1:10" ht="14.25" customHeight="1">
      <c r="A57" s="23" t="s">
        <v>104</v>
      </c>
      <c r="B57" s="24" t="s">
        <v>105</v>
      </c>
      <c r="C57" s="25">
        <v>2</v>
      </c>
      <c r="D57" s="26" t="s">
        <v>78</v>
      </c>
      <c r="E57" s="27">
        <v>0</v>
      </c>
      <c r="F57" s="28">
        <f>ROUND(C57*E57,2)</f>
        <v>0</v>
      </c>
      <c r="G57" s="29">
        <v>0.2</v>
      </c>
      <c r="H57" s="30">
        <f>ROUND(C57*E57,2)*(G57)</f>
        <v>0</v>
      </c>
    </row>
    <row r="58" spans="1:10" ht="14.25" customHeight="1">
      <c r="A58" s="23" t="s">
        <v>106</v>
      </c>
      <c r="B58" s="24" t="s">
        <v>107</v>
      </c>
      <c r="C58" s="36">
        <v>6</v>
      </c>
      <c r="D58" s="26" t="s">
        <v>44</v>
      </c>
      <c r="E58" s="27">
        <v>0</v>
      </c>
      <c r="F58" s="28">
        <f>ROUND(C58*E58,2)</f>
        <v>0</v>
      </c>
      <c r="G58" s="29">
        <v>0.2</v>
      </c>
      <c r="H58" s="30">
        <f>ROUND(C58*E58,2)*(G58)</f>
        <v>0</v>
      </c>
    </row>
    <row r="59" spans="1:10" ht="14.25" customHeight="1">
      <c r="A59" s="23" t="s">
        <v>108</v>
      </c>
      <c r="B59" s="24" t="s">
        <v>109</v>
      </c>
      <c r="C59" s="31">
        <v>60</v>
      </c>
      <c r="D59" s="26" t="s">
        <v>38</v>
      </c>
      <c r="E59" s="27">
        <v>0</v>
      </c>
      <c r="F59" s="28">
        <f>ROUND(C59*E59,2)</f>
        <v>0</v>
      </c>
      <c r="G59" s="29">
        <v>0.2</v>
      </c>
      <c r="H59" s="30">
        <f>ROUND(C59*E59,2)*(G59)</f>
        <v>0</v>
      </c>
    </row>
    <row r="60" spans="1:10" ht="14.25" customHeight="1">
      <c r="A60" s="23" t="s">
        <v>110</v>
      </c>
      <c r="B60" s="24" t="s">
        <v>52</v>
      </c>
      <c r="C60" s="36">
        <v>6</v>
      </c>
      <c r="D60" s="26" t="s">
        <v>44</v>
      </c>
      <c r="E60" s="27">
        <v>0</v>
      </c>
      <c r="F60" s="28">
        <f>ROUND(C60*E60,2)</f>
        <v>0</v>
      </c>
      <c r="G60" s="29">
        <v>0.2</v>
      </c>
      <c r="H60" s="30">
        <f>ROUND(C60*E60,2)*(G60)</f>
        <v>0</v>
      </c>
    </row>
    <row r="61" spans="1:10" ht="14.25" customHeight="1">
      <c r="A61" s="23" t="s">
        <v>111</v>
      </c>
      <c r="B61" s="24" t="s">
        <v>112</v>
      </c>
      <c r="C61" s="36">
        <v>6</v>
      </c>
      <c r="D61" s="26" t="s">
        <v>44</v>
      </c>
      <c r="E61" s="27">
        <v>0</v>
      </c>
      <c r="F61" s="28">
        <f>ROUND(C61*E61,2)</f>
        <v>0</v>
      </c>
      <c r="G61" s="29">
        <v>0.2</v>
      </c>
      <c r="H61" s="30">
        <f>ROUND(C61*E61,2)*(G61)</f>
        <v>0</v>
      </c>
    </row>
    <row r="62" spans="1:10" ht="14.25" customHeight="1">
      <c r="A62" s="37" t="s">
        <v>113</v>
      </c>
      <c r="B62" s="38" t="s">
        <v>114</v>
      </c>
      <c r="C62" s="15"/>
      <c r="D62" s="15"/>
      <c r="E62" s="15"/>
      <c r="F62" s="39">
        <f>F63+F69+F71+F74+F75</f>
        <v>0</v>
      </c>
      <c r="H62" s="17">
        <f>H63+H69+H71+H74+H75</f>
        <v>0</v>
      </c>
      <c r="I62" s="17">
        <f>I63+I69+I71+I74+I75</f>
        <v>0</v>
      </c>
      <c r="J62" s="17">
        <f>J63+J69+J71+J74+J75</f>
        <v>0</v>
      </c>
    </row>
    <row r="63" spans="1:10" ht="24.75" customHeight="1">
      <c r="A63" s="40" t="s">
        <v>115</v>
      </c>
      <c r="B63" s="41" t="s">
        <v>116</v>
      </c>
      <c r="C63" s="15"/>
      <c r="D63" s="15"/>
      <c r="E63" s="15"/>
      <c r="F63" s="42">
        <f>F64+F65+F66+F67+F68</f>
        <v>0</v>
      </c>
      <c r="H63" s="17">
        <f>H64+H65+H66+H67+H68</f>
        <v>0</v>
      </c>
      <c r="I63" s="17">
        <f>I64+I65+I66+I67+I68</f>
        <v>0</v>
      </c>
      <c r="J63" s="17">
        <f>J64+J65+J66+J67+J68</f>
        <v>0</v>
      </c>
    </row>
    <row r="64" spans="1:10" ht="14.25" customHeight="1">
      <c r="A64" s="23" t="s">
        <v>117</v>
      </c>
      <c r="B64" s="24" t="s">
        <v>118</v>
      </c>
      <c r="C64" s="36">
        <v>29.4</v>
      </c>
      <c r="D64" s="26" t="s">
        <v>44</v>
      </c>
      <c r="E64" s="27">
        <v>0</v>
      </c>
      <c r="F64" s="28">
        <f>ROUND(C64*E64,2)</f>
        <v>0</v>
      </c>
      <c r="G64" s="29">
        <v>0.2</v>
      </c>
      <c r="H64" s="30">
        <f>ROUND(C64*E64,2)*(G64)</f>
        <v>0</v>
      </c>
    </row>
    <row r="65" spans="1:10" ht="14.25" customHeight="1">
      <c r="A65" s="23" t="s">
        <v>119</v>
      </c>
      <c r="B65" s="24" t="s">
        <v>67</v>
      </c>
      <c r="C65" s="36">
        <v>22.4</v>
      </c>
      <c r="D65" s="26" t="s">
        <v>44</v>
      </c>
      <c r="E65" s="27">
        <v>0</v>
      </c>
      <c r="F65" s="28">
        <f>ROUND(C65*E65,2)</f>
        <v>0</v>
      </c>
      <c r="G65" s="29">
        <v>0.2</v>
      </c>
      <c r="H65" s="30">
        <f>ROUND(C65*E65,2)*(G65)</f>
        <v>0</v>
      </c>
    </row>
    <row r="66" spans="1:10" ht="14.25" customHeight="1">
      <c r="A66" s="23" t="s">
        <v>120</v>
      </c>
      <c r="B66" s="24" t="s">
        <v>107</v>
      </c>
      <c r="C66" s="36">
        <v>12.6</v>
      </c>
      <c r="D66" s="26" t="s">
        <v>44</v>
      </c>
      <c r="E66" s="27">
        <v>0</v>
      </c>
      <c r="F66" s="28">
        <f>ROUND(C66*E66,2)</f>
        <v>0</v>
      </c>
      <c r="G66" s="29">
        <v>0.2</v>
      </c>
      <c r="H66" s="30">
        <f>ROUND(C66*E66,2)*(G66)</f>
        <v>0</v>
      </c>
    </row>
    <row r="67" spans="1:10" ht="14.25" customHeight="1">
      <c r="A67" s="23" t="s">
        <v>121</v>
      </c>
      <c r="B67" s="24" t="s">
        <v>52</v>
      </c>
      <c r="C67" s="36">
        <v>10</v>
      </c>
      <c r="D67" s="26" t="s">
        <v>44</v>
      </c>
      <c r="E67" s="27">
        <v>0</v>
      </c>
      <c r="F67" s="28">
        <f>ROUND(C67*E67,2)</f>
        <v>0</v>
      </c>
      <c r="G67" s="29">
        <v>0.2</v>
      </c>
      <c r="H67" s="30">
        <f>ROUND(C67*E67,2)*(G67)</f>
        <v>0</v>
      </c>
    </row>
    <row r="68" spans="1:10" ht="14.25" customHeight="1">
      <c r="A68" s="23" t="s">
        <v>122</v>
      </c>
      <c r="B68" s="24" t="s">
        <v>123</v>
      </c>
      <c r="C68" s="31">
        <v>140</v>
      </c>
      <c r="D68" s="26" t="s">
        <v>38</v>
      </c>
      <c r="E68" s="27">
        <v>0</v>
      </c>
      <c r="F68" s="28">
        <f>ROUND(C68*E68,2)</f>
        <v>0</v>
      </c>
      <c r="G68" s="29">
        <v>0.2</v>
      </c>
      <c r="H68" s="30">
        <f>ROUND(C68*E68,2)*(G68)</f>
        <v>0</v>
      </c>
    </row>
    <row r="69" spans="1:10" ht="14.25" customHeight="1">
      <c r="A69" s="40" t="s">
        <v>124</v>
      </c>
      <c r="B69" s="41" t="s">
        <v>125</v>
      </c>
      <c r="C69" s="15"/>
      <c r="D69" s="15"/>
      <c r="E69" s="15"/>
      <c r="F69" s="42">
        <f>F70</f>
        <v>0</v>
      </c>
      <c r="H69" s="17">
        <f>H70</f>
        <v>0</v>
      </c>
      <c r="I69" s="17">
        <f>I70</f>
        <v>0</v>
      </c>
      <c r="J69" s="17">
        <f>J70</f>
        <v>0</v>
      </c>
    </row>
    <row r="70" spans="1:10" ht="14.25" customHeight="1">
      <c r="A70" s="23" t="s">
        <v>126</v>
      </c>
      <c r="B70" s="24" t="s">
        <v>77</v>
      </c>
      <c r="C70" s="25">
        <v>2</v>
      </c>
      <c r="D70" s="26" t="s">
        <v>78</v>
      </c>
      <c r="E70" s="27">
        <v>0</v>
      </c>
      <c r="F70" s="28">
        <f>ROUND(C70*E70,2)</f>
        <v>0</v>
      </c>
      <c r="G70" s="29">
        <v>0.2</v>
      </c>
      <c r="H70" s="30">
        <f>ROUND(C70*E70,2)*(G70)</f>
        <v>0</v>
      </c>
    </row>
    <row r="71" spans="1:10" ht="14.25" customHeight="1">
      <c r="A71" s="40" t="s">
        <v>127</v>
      </c>
      <c r="B71" s="41" t="s">
        <v>128</v>
      </c>
      <c r="C71" s="15"/>
      <c r="D71" s="15"/>
      <c r="E71" s="15"/>
      <c r="F71" s="42">
        <f>F72+F73</f>
        <v>0</v>
      </c>
      <c r="H71" s="17">
        <f>H72+H73</f>
        <v>0</v>
      </c>
      <c r="I71" s="17">
        <f>I72+I73</f>
        <v>0</v>
      </c>
      <c r="J71" s="17">
        <f>J72+J73</f>
        <v>0</v>
      </c>
    </row>
    <row r="72" spans="1:10" ht="14.25" customHeight="1">
      <c r="A72" s="23" t="s">
        <v>129</v>
      </c>
      <c r="B72" s="24" t="s">
        <v>130</v>
      </c>
      <c r="C72" s="31">
        <v>70</v>
      </c>
      <c r="D72" s="26" t="s">
        <v>38</v>
      </c>
      <c r="E72" s="27">
        <v>0</v>
      </c>
      <c r="F72" s="28">
        <f>ROUND(C72*E72,2)</f>
        <v>0</v>
      </c>
      <c r="G72" s="29">
        <v>0.2</v>
      </c>
      <c r="H72" s="30">
        <f>ROUND(C72*E72,2)*(G72)</f>
        <v>0</v>
      </c>
    </row>
    <row r="73" spans="1:10" ht="14.25" customHeight="1">
      <c r="A73" s="23" t="s">
        <v>131</v>
      </c>
      <c r="B73" s="24" t="s">
        <v>132</v>
      </c>
      <c r="C73" s="31">
        <v>70</v>
      </c>
      <c r="D73" s="26" t="s">
        <v>38</v>
      </c>
      <c r="E73" s="27">
        <v>0</v>
      </c>
      <c r="F73" s="28">
        <f>ROUND(C73*E73,2)</f>
        <v>0</v>
      </c>
      <c r="G73" s="29">
        <v>0.2</v>
      </c>
      <c r="H73" s="30">
        <f>ROUND(C73*E73,2)*(G73)</f>
        <v>0</v>
      </c>
    </row>
    <row r="74" spans="1:10" ht="14.25" customHeight="1">
      <c r="A74" s="23" t="s">
        <v>133</v>
      </c>
      <c r="B74" s="24" t="s">
        <v>134</v>
      </c>
      <c r="C74" s="31">
        <v>140</v>
      </c>
      <c r="D74" s="26" t="s">
        <v>38</v>
      </c>
      <c r="E74" s="27">
        <v>0</v>
      </c>
      <c r="F74" s="28">
        <f>ROUND(C74*E74,2)</f>
        <v>0</v>
      </c>
      <c r="G74" s="29">
        <v>0.2</v>
      </c>
      <c r="H74" s="30">
        <f>ROUND(C74*E74,2)*(G74)</f>
        <v>0</v>
      </c>
    </row>
    <row r="75" spans="1:10" ht="14.25" customHeight="1">
      <c r="A75" s="23" t="s">
        <v>135</v>
      </c>
      <c r="B75" s="24" t="s">
        <v>136</v>
      </c>
      <c r="C75" s="25">
        <v>2</v>
      </c>
      <c r="D75" s="26" t="s">
        <v>78</v>
      </c>
      <c r="E75" s="27">
        <v>0</v>
      </c>
      <c r="F75" s="28">
        <f>ROUND(C75*E75,2)</f>
        <v>0</v>
      </c>
      <c r="G75" s="29">
        <v>0.2</v>
      </c>
      <c r="H75" s="30">
        <f>ROUND(C75*E75,2)*(G75)</f>
        <v>0</v>
      </c>
    </row>
    <row r="76" spans="1:10" ht="14.25" customHeight="1">
      <c r="A76" s="37" t="s">
        <v>137</v>
      </c>
      <c r="B76" s="38" t="s">
        <v>138</v>
      </c>
      <c r="C76" s="15"/>
      <c r="D76" s="15"/>
      <c r="E76" s="15"/>
      <c r="F76" s="39">
        <f>F77+F84+F86+F88+F89</f>
        <v>0</v>
      </c>
      <c r="H76" s="17">
        <f>H77+H84+H86+H88+H89</f>
        <v>0</v>
      </c>
      <c r="I76" s="17">
        <f>I77+I84+I86+I88+I89</f>
        <v>0</v>
      </c>
      <c r="J76" s="17">
        <f>J77+J84+J86+J88+J89</f>
        <v>0</v>
      </c>
    </row>
    <row r="77" spans="1:10" ht="24.75" customHeight="1">
      <c r="A77" s="40" t="s">
        <v>139</v>
      </c>
      <c r="B77" s="41" t="s">
        <v>116</v>
      </c>
      <c r="C77" s="15"/>
      <c r="D77" s="15"/>
      <c r="E77" s="15"/>
      <c r="F77" s="42">
        <f>F78+F79+F80+F81+F82+F83</f>
        <v>0</v>
      </c>
      <c r="H77" s="17">
        <f>H78+H79+H80+H81+H82+H83</f>
        <v>0</v>
      </c>
      <c r="I77" s="17">
        <f>I78+I79+I80+I81+I82+I83</f>
        <v>0</v>
      </c>
      <c r="J77" s="17">
        <f>J78+J79+J80+J81+J82+J83</f>
        <v>0</v>
      </c>
    </row>
    <row r="78" spans="1:10" ht="14.25" customHeight="1">
      <c r="A78" s="23" t="s">
        <v>140</v>
      </c>
      <c r="B78" s="24" t="s">
        <v>118</v>
      </c>
      <c r="C78" s="36">
        <v>18.75</v>
      </c>
      <c r="D78" s="26" t="s">
        <v>44</v>
      </c>
      <c r="E78" s="27">
        <v>0</v>
      </c>
      <c r="F78" s="28">
        <f t="shared" ref="F78:F83" si="2">ROUND(C78*E78,2)</f>
        <v>0</v>
      </c>
      <c r="G78" s="29">
        <v>0.2</v>
      </c>
      <c r="H78" s="30">
        <f t="shared" ref="H78:H83" si="3">ROUND(C78*E78,2)*(G78)</f>
        <v>0</v>
      </c>
    </row>
    <row r="79" spans="1:10" ht="14.25" customHeight="1">
      <c r="A79" s="23" t="s">
        <v>141</v>
      </c>
      <c r="B79" s="24" t="s">
        <v>67</v>
      </c>
      <c r="C79" s="36">
        <v>10</v>
      </c>
      <c r="D79" s="26" t="s">
        <v>44</v>
      </c>
      <c r="E79" s="27">
        <v>0</v>
      </c>
      <c r="F79" s="28">
        <f t="shared" si="2"/>
        <v>0</v>
      </c>
      <c r="G79" s="29">
        <v>0.2</v>
      </c>
      <c r="H79" s="30">
        <f t="shared" si="3"/>
        <v>0</v>
      </c>
    </row>
    <row r="80" spans="1:10" ht="14.25" customHeight="1">
      <c r="A80" s="23" t="s">
        <v>142</v>
      </c>
      <c r="B80" s="24" t="s">
        <v>107</v>
      </c>
      <c r="C80" s="36">
        <v>7.5</v>
      </c>
      <c r="D80" s="26" t="s">
        <v>44</v>
      </c>
      <c r="E80" s="27">
        <v>0</v>
      </c>
      <c r="F80" s="28">
        <f t="shared" si="2"/>
        <v>0</v>
      </c>
      <c r="G80" s="29">
        <v>0.2</v>
      </c>
      <c r="H80" s="30">
        <f t="shared" si="3"/>
        <v>0</v>
      </c>
    </row>
    <row r="81" spans="1:10" ht="14.25" customHeight="1">
      <c r="A81" s="23" t="s">
        <v>143</v>
      </c>
      <c r="B81" s="24" t="s">
        <v>52</v>
      </c>
      <c r="C81" s="36">
        <v>3.75</v>
      </c>
      <c r="D81" s="26" t="s">
        <v>44</v>
      </c>
      <c r="E81" s="27">
        <v>0</v>
      </c>
      <c r="F81" s="28">
        <f t="shared" si="2"/>
        <v>0</v>
      </c>
      <c r="G81" s="29">
        <v>0.2</v>
      </c>
      <c r="H81" s="30">
        <f t="shared" si="3"/>
        <v>0</v>
      </c>
    </row>
    <row r="82" spans="1:10" ht="14.25" customHeight="1">
      <c r="A82" s="23" t="s">
        <v>144</v>
      </c>
      <c r="B82" s="24" t="s">
        <v>145</v>
      </c>
      <c r="C82" s="36">
        <v>8</v>
      </c>
      <c r="D82" s="26" t="s">
        <v>44</v>
      </c>
      <c r="E82" s="27">
        <v>0</v>
      </c>
      <c r="F82" s="28">
        <f t="shared" si="2"/>
        <v>0</v>
      </c>
      <c r="G82" s="29">
        <v>0.2</v>
      </c>
      <c r="H82" s="30">
        <f t="shared" si="3"/>
        <v>0</v>
      </c>
    </row>
    <row r="83" spans="1:10" ht="14.25" customHeight="1">
      <c r="A83" s="23" t="s">
        <v>146</v>
      </c>
      <c r="B83" s="24" t="s">
        <v>147</v>
      </c>
      <c r="C83" s="31">
        <v>75</v>
      </c>
      <c r="D83" s="26" t="s">
        <v>38</v>
      </c>
      <c r="E83" s="27">
        <v>0</v>
      </c>
      <c r="F83" s="28">
        <f t="shared" si="2"/>
        <v>0</v>
      </c>
      <c r="G83" s="29">
        <v>0.2</v>
      </c>
      <c r="H83" s="30">
        <f t="shared" si="3"/>
        <v>0</v>
      </c>
    </row>
    <row r="84" spans="1:10" ht="14.25" customHeight="1">
      <c r="A84" s="40" t="s">
        <v>148</v>
      </c>
      <c r="B84" s="41" t="s">
        <v>125</v>
      </c>
      <c r="C84" s="15"/>
      <c r="D84" s="15"/>
      <c r="E84" s="15"/>
      <c r="F84" s="42">
        <f>F85</f>
        <v>0</v>
      </c>
      <c r="H84" s="17">
        <f>H85</f>
        <v>0</v>
      </c>
      <c r="I84" s="17">
        <f>I85</f>
        <v>0</v>
      </c>
      <c r="J84" s="17">
        <f>J85</f>
        <v>0</v>
      </c>
    </row>
    <row r="85" spans="1:10" ht="14.25" customHeight="1">
      <c r="A85" s="23" t="s">
        <v>149</v>
      </c>
      <c r="B85" s="24" t="s">
        <v>77</v>
      </c>
      <c r="C85" s="25">
        <v>4</v>
      </c>
      <c r="D85" s="26" t="s">
        <v>78</v>
      </c>
      <c r="E85" s="27">
        <v>0</v>
      </c>
      <c r="F85" s="28">
        <f>ROUND(C85*E85,2)</f>
        <v>0</v>
      </c>
      <c r="G85" s="29">
        <v>0.2</v>
      </c>
      <c r="H85" s="30">
        <f>ROUND(C85*E85,2)*(G85)</f>
        <v>0</v>
      </c>
    </row>
    <row r="86" spans="1:10" ht="14.25" customHeight="1">
      <c r="A86" s="40" t="s">
        <v>150</v>
      </c>
      <c r="B86" s="41" t="s">
        <v>128</v>
      </c>
      <c r="C86" s="15"/>
      <c r="D86" s="15"/>
      <c r="E86" s="15"/>
      <c r="F86" s="42">
        <f>F87</f>
        <v>0</v>
      </c>
      <c r="H86" s="17">
        <f>H87</f>
        <v>0</v>
      </c>
      <c r="I86" s="17">
        <f>I87</f>
        <v>0</v>
      </c>
      <c r="J86" s="17">
        <f>J87</f>
        <v>0</v>
      </c>
    </row>
    <row r="87" spans="1:10" ht="14.25" customHeight="1">
      <c r="A87" s="23" t="s">
        <v>151</v>
      </c>
      <c r="B87" s="24" t="s">
        <v>130</v>
      </c>
      <c r="C87" s="31">
        <v>150</v>
      </c>
      <c r="D87" s="26" t="s">
        <v>38</v>
      </c>
      <c r="E87" s="27">
        <v>0</v>
      </c>
      <c r="F87" s="28">
        <f>ROUND(C87*E87,2)</f>
        <v>0</v>
      </c>
      <c r="G87" s="29">
        <v>0.2</v>
      </c>
      <c r="H87" s="30">
        <f>ROUND(C87*E87,2)*(G87)</f>
        <v>0</v>
      </c>
    </row>
    <row r="88" spans="1:10" ht="14.25" customHeight="1">
      <c r="A88" s="23" t="s">
        <v>152</v>
      </c>
      <c r="B88" s="24" t="s">
        <v>153</v>
      </c>
      <c r="C88" s="25">
        <v>3</v>
      </c>
      <c r="D88" s="26" t="s">
        <v>78</v>
      </c>
      <c r="E88" s="27">
        <v>0</v>
      </c>
      <c r="F88" s="28">
        <f>ROUND(C88*E88,2)</f>
        <v>0</v>
      </c>
      <c r="G88" s="29">
        <v>0.2</v>
      </c>
      <c r="H88" s="30">
        <f>ROUND(C88*E88,2)*(G88)</f>
        <v>0</v>
      </c>
    </row>
    <row r="89" spans="1:10" ht="14.25" customHeight="1">
      <c r="A89" s="23" t="s">
        <v>154</v>
      </c>
      <c r="B89" s="24" t="s">
        <v>136</v>
      </c>
      <c r="C89" s="25">
        <v>3</v>
      </c>
      <c r="D89" s="26" t="s">
        <v>78</v>
      </c>
      <c r="E89" s="27">
        <v>0</v>
      </c>
      <c r="F89" s="28">
        <f>ROUND(C89*E89,2)</f>
        <v>0</v>
      </c>
      <c r="G89" s="29">
        <v>0.2</v>
      </c>
      <c r="H89" s="30">
        <f>ROUND(C89*E89,2)*(G89)</f>
        <v>0</v>
      </c>
    </row>
    <row r="90" spans="1:10" ht="15" customHeight="1">
      <c r="A90" s="33" t="s">
        <v>155</v>
      </c>
      <c r="B90" s="34" t="s">
        <v>156</v>
      </c>
      <c r="C90" s="15"/>
      <c r="D90" s="15"/>
      <c r="E90" s="15"/>
      <c r="F90" s="35">
        <f>F91+F92+F93+F95</f>
        <v>0</v>
      </c>
      <c r="H90" s="17">
        <f>H91+H92+H93+H95</f>
        <v>0</v>
      </c>
      <c r="I90" s="17">
        <f>I91+I92+I93+I95</f>
        <v>0</v>
      </c>
      <c r="J90" s="17">
        <f>J91+J92+J93+J95</f>
        <v>0</v>
      </c>
    </row>
    <row r="91" spans="1:10" ht="14.25" customHeight="1">
      <c r="A91" s="23" t="s">
        <v>157</v>
      </c>
      <c r="B91" s="24" t="s">
        <v>158</v>
      </c>
      <c r="C91" s="31">
        <v>216.5</v>
      </c>
      <c r="D91" s="26" t="s">
        <v>38</v>
      </c>
      <c r="E91" s="27">
        <v>0</v>
      </c>
      <c r="F91" s="28">
        <f>ROUND(C91*E91,2)</f>
        <v>0</v>
      </c>
      <c r="G91" s="29">
        <v>0.2</v>
      </c>
      <c r="H91" s="30">
        <f>ROUND(C91*E91,2)*(G91)</f>
        <v>0</v>
      </c>
    </row>
    <row r="92" spans="1:10" ht="14.25" customHeight="1">
      <c r="A92" s="23" t="s">
        <v>159</v>
      </c>
      <c r="B92" s="24" t="s">
        <v>160</v>
      </c>
      <c r="C92" s="31">
        <v>64</v>
      </c>
      <c r="D92" s="26" t="s">
        <v>38</v>
      </c>
      <c r="E92" s="27">
        <v>0</v>
      </c>
      <c r="F92" s="28">
        <f>ROUND(C92*E92,2)</f>
        <v>0</v>
      </c>
      <c r="G92" s="29">
        <v>0.2</v>
      </c>
      <c r="H92" s="30">
        <f>ROUND(C92*E92,2)*(G92)</f>
        <v>0</v>
      </c>
    </row>
    <row r="93" spans="1:10" ht="14.25" customHeight="1">
      <c r="A93" s="37" t="s">
        <v>161</v>
      </c>
      <c r="B93" s="38" t="s">
        <v>162</v>
      </c>
      <c r="C93" s="15"/>
      <c r="D93" s="15"/>
      <c r="E93" s="15"/>
      <c r="F93" s="39">
        <f>F94</f>
        <v>0</v>
      </c>
      <c r="H93" s="17">
        <f>H94</f>
        <v>0</v>
      </c>
      <c r="I93" s="17">
        <f>I94</f>
        <v>0</v>
      </c>
      <c r="J93" s="17">
        <f>J94</f>
        <v>0</v>
      </c>
    </row>
    <row r="94" spans="1:10" ht="14.25" customHeight="1">
      <c r="A94" s="23" t="s">
        <v>163</v>
      </c>
      <c r="B94" s="24" t="s">
        <v>164</v>
      </c>
      <c r="C94" s="31">
        <v>50</v>
      </c>
      <c r="D94" s="26" t="s">
        <v>38</v>
      </c>
      <c r="E94" s="27">
        <v>0</v>
      </c>
      <c r="F94" s="28">
        <f>ROUND(C94*E94,2)</f>
        <v>0</v>
      </c>
      <c r="G94" s="29">
        <v>0.2</v>
      </c>
      <c r="H94" s="30">
        <f>ROUND(C94*E94,2)*(G94)</f>
        <v>0</v>
      </c>
    </row>
    <row r="95" spans="1:10" ht="14.25" customHeight="1">
      <c r="A95" s="23" t="s">
        <v>165</v>
      </c>
      <c r="B95" s="24" t="s">
        <v>166</v>
      </c>
      <c r="C95" s="31">
        <v>10</v>
      </c>
      <c r="D95" s="26" t="s">
        <v>38</v>
      </c>
      <c r="E95" s="27">
        <v>0</v>
      </c>
      <c r="F95" s="28">
        <f>ROUND(C95*E95,2)</f>
        <v>0</v>
      </c>
      <c r="G95" s="29">
        <v>0.2</v>
      </c>
      <c r="H95" s="30">
        <f>ROUND(C95*E95,2)*(G95)</f>
        <v>0</v>
      </c>
    </row>
    <row r="96" spans="1:10" ht="15" customHeight="1">
      <c r="A96" s="33" t="s">
        <v>167</v>
      </c>
      <c r="B96" s="34" t="s">
        <v>168</v>
      </c>
      <c r="C96" s="15"/>
      <c r="D96" s="15"/>
      <c r="E96" s="15"/>
      <c r="F96" s="35">
        <f>F97</f>
        <v>0</v>
      </c>
      <c r="H96" s="17">
        <f>H97</f>
        <v>0</v>
      </c>
      <c r="I96" s="17">
        <f>I97</f>
        <v>0</v>
      </c>
      <c r="J96" s="17">
        <f>J97</f>
        <v>0</v>
      </c>
    </row>
    <row r="97" spans="1:10" ht="24.75" customHeight="1">
      <c r="A97" s="23" t="s">
        <v>169</v>
      </c>
      <c r="B97" s="24" t="s">
        <v>170</v>
      </c>
      <c r="C97" s="31">
        <v>0</v>
      </c>
      <c r="D97" s="26" t="s">
        <v>20</v>
      </c>
      <c r="E97" s="27">
        <v>0</v>
      </c>
      <c r="F97" s="28">
        <f>ROUND(C97*E97,2)</f>
        <v>0</v>
      </c>
      <c r="G97" s="29">
        <v>0.2</v>
      </c>
      <c r="H97" s="30">
        <f>ROUND(C97*E97,2)*(G97)</f>
        <v>0</v>
      </c>
    </row>
    <row r="98" spans="1:10" ht="15" customHeight="1">
      <c r="A98" s="33" t="s">
        <v>171</v>
      </c>
      <c r="B98" s="34" t="s">
        <v>172</v>
      </c>
      <c r="C98" s="15"/>
      <c r="D98" s="15"/>
      <c r="E98" s="15"/>
      <c r="F98" s="35">
        <f>F99+F100</f>
        <v>0</v>
      </c>
      <c r="H98" s="17">
        <f>H99+H100</f>
        <v>0</v>
      </c>
      <c r="I98" s="17">
        <f>I99+I100</f>
        <v>0</v>
      </c>
      <c r="J98" s="17">
        <f>J99+J100</f>
        <v>0</v>
      </c>
    </row>
    <row r="99" spans="1:10" ht="14.25" customHeight="1">
      <c r="A99" s="23" t="s">
        <v>173</v>
      </c>
      <c r="B99" s="24" t="s">
        <v>174</v>
      </c>
      <c r="C99" s="31">
        <v>900</v>
      </c>
      <c r="D99" s="26" t="s">
        <v>41</v>
      </c>
      <c r="E99" s="27">
        <v>0</v>
      </c>
      <c r="F99" s="28">
        <f>ROUND(C99*E99,2)</f>
        <v>0</v>
      </c>
      <c r="G99" s="29">
        <v>0.2</v>
      </c>
      <c r="H99" s="30">
        <f>ROUND(C99*E99,2)*(G99)</f>
        <v>0</v>
      </c>
    </row>
    <row r="100" spans="1:10" ht="14.25" customHeight="1">
      <c r="A100" s="23" t="s">
        <v>175</v>
      </c>
      <c r="B100" s="24" t="s">
        <v>176</v>
      </c>
      <c r="C100" s="31">
        <v>900</v>
      </c>
      <c r="D100" s="26" t="s">
        <v>41</v>
      </c>
      <c r="E100" s="27">
        <v>0</v>
      </c>
      <c r="F100" s="28">
        <f>ROUND(C100*E100,2)</f>
        <v>0</v>
      </c>
      <c r="G100" s="29">
        <v>0.2</v>
      </c>
      <c r="H100" s="30">
        <f>ROUND(C100*E100,2)*(G100)</f>
        <v>0</v>
      </c>
    </row>
    <row r="101" spans="1:10" ht="15" customHeight="1">
      <c r="A101" s="33" t="s">
        <v>177</v>
      </c>
      <c r="B101" s="34" t="s">
        <v>178</v>
      </c>
      <c r="C101" s="15"/>
      <c r="D101" s="15"/>
      <c r="E101" s="15"/>
      <c r="F101" s="35">
        <f>F102+F103+F104+F105</f>
        <v>0</v>
      </c>
      <c r="H101" s="17">
        <f>H102+H103+H104+H105</f>
        <v>0</v>
      </c>
      <c r="I101" s="17">
        <f>I102+I103+I104+I105</f>
        <v>0</v>
      </c>
      <c r="J101" s="17">
        <f>J102+J103+J104+J105</f>
        <v>0</v>
      </c>
    </row>
    <row r="102" spans="1:10" ht="14.25" customHeight="1">
      <c r="A102" s="23" t="s">
        <v>179</v>
      </c>
      <c r="B102" s="24" t="s">
        <v>180</v>
      </c>
      <c r="C102" s="31">
        <v>60</v>
      </c>
      <c r="D102" s="26" t="s">
        <v>38</v>
      </c>
      <c r="E102" s="27">
        <v>0</v>
      </c>
      <c r="F102" s="28">
        <f>ROUND(C102*E102,2)</f>
        <v>0</v>
      </c>
      <c r="G102" s="29">
        <v>0.2</v>
      </c>
      <c r="H102" s="30">
        <f>ROUND(C102*E102,2)*(G102)</f>
        <v>0</v>
      </c>
    </row>
    <row r="103" spans="1:10" ht="14.25" customHeight="1">
      <c r="A103" s="23" t="s">
        <v>181</v>
      </c>
      <c r="B103" s="24" t="s">
        <v>182</v>
      </c>
      <c r="C103" s="31">
        <v>1</v>
      </c>
      <c r="D103" s="26" t="s">
        <v>183</v>
      </c>
      <c r="E103" s="27">
        <v>0</v>
      </c>
      <c r="F103" s="28">
        <f>ROUND(C103*E103,2)</f>
        <v>0</v>
      </c>
      <c r="G103" s="29">
        <v>0.2</v>
      </c>
      <c r="H103" s="30">
        <f>ROUND(C103*E103,2)*(G103)</f>
        <v>0</v>
      </c>
    </row>
    <row r="104" spans="1:10" ht="14.25" customHeight="1">
      <c r="A104" s="23" t="s">
        <v>184</v>
      </c>
      <c r="B104" s="24" t="s">
        <v>185</v>
      </c>
      <c r="C104" s="31">
        <v>1</v>
      </c>
      <c r="D104" s="26" t="s">
        <v>183</v>
      </c>
      <c r="E104" s="27">
        <v>0</v>
      </c>
      <c r="F104" s="28">
        <f>ROUND(C104*E104,2)</f>
        <v>0</v>
      </c>
      <c r="G104" s="29">
        <v>0.2</v>
      </c>
      <c r="H104" s="30">
        <f>ROUND(C104*E104,2)*(G104)</f>
        <v>0</v>
      </c>
    </row>
    <row r="105" spans="1:10" ht="14.25" customHeight="1">
      <c r="A105" s="23" t="s">
        <v>186</v>
      </c>
      <c r="B105" s="24" t="s">
        <v>187</v>
      </c>
      <c r="C105" s="31">
        <v>100</v>
      </c>
      <c r="D105" s="26" t="s">
        <v>38</v>
      </c>
      <c r="E105" s="27">
        <v>0</v>
      </c>
      <c r="F105" s="28">
        <f>ROUND(C105*E105,2)</f>
        <v>0</v>
      </c>
      <c r="G105" s="29">
        <v>0.2</v>
      </c>
      <c r="H105" s="30">
        <f>ROUND(C105*E105,2)*(G105)</f>
        <v>0</v>
      </c>
    </row>
    <row r="106" spans="1:10" ht="15" customHeight="1">
      <c r="A106" s="33" t="s">
        <v>188</v>
      </c>
      <c r="B106" s="34" t="s">
        <v>189</v>
      </c>
      <c r="C106" s="15"/>
      <c r="D106" s="15"/>
      <c r="E106" s="15"/>
      <c r="F106" s="35">
        <f>F107+F108+F109+F110</f>
        <v>0</v>
      </c>
      <c r="H106" s="17">
        <f>H107+H108+H109+H110</f>
        <v>0</v>
      </c>
      <c r="I106" s="17">
        <f>I107+I108+I109+I110</f>
        <v>0</v>
      </c>
      <c r="J106" s="17">
        <f>J107+J108+J109+J110</f>
        <v>0</v>
      </c>
    </row>
    <row r="107" spans="1:10" ht="14.25" customHeight="1">
      <c r="A107" s="23" t="s">
        <v>190</v>
      </c>
      <c r="B107" s="24" t="s">
        <v>191</v>
      </c>
      <c r="C107" s="36">
        <v>28.5</v>
      </c>
      <c r="D107" s="26" t="s">
        <v>44</v>
      </c>
      <c r="E107" s="27">
        <v>0</v>
      </c>
      <c r="F107" s="28">
        <f>ROUND(C107*E107,2)</f>
        <v>0</v>
      </c>
      <c r="G107" s="29">
        <v>0.2</v>
      </c>
      <c r="H107" s="30">
        <f>ROUND(C107*E107,2)*(G107)</f>
        <v>0</v>
      </c>
    </row>
    <row r="108" spans="1:10" ht="14.25" customHeight="1">
      <c r="A108" s="23" t="s">
        <v>192</v>
      </c>
      <c r="B108" s="24" t="s">
        <v>193</v>
      </c>
      <c r="C108" s="31">
        <v>0</v>
      </c>
      <c r="D108" s="26" t="s">
        <v>20</v>
      </c>
      <c r="E108" s="27">
        <v>0</v>
      </c>
      <c r="F108" s="28">
        <f>ROUND(C108*E108,2)</f>
        <v>0</v>
      </c>
      <c r="G108" s="29">
        <v>0.2</v>
      </c>
      <c r="H108" s="30">
        <f>ROUND(C108*E108,2)*(G108)</f>
        <v>0</v>
      </c>
    </row>
    <row r="109" spans="1:10" ht="14.25" customHeight="1">
      <c r="A109" s="23" t="s">
        <v>194</v>
      </c>
      <c r="B109" s="24" t="s">
        <v>195</v>
      </c>
      <c r="C109" s="31">
        <v>0</v>
      </c>
      <c r="D109" s="26" t="s">
        <v>20</v>
      </c>
      <c r="E109" s="27">
        <v>0</v>
      </c>
      <c r="F109" s="28">
        <f>ROUND(C109*E109,2)</f>
        <v>0</v>
      </c>
      <c r="G109" s="29">
        <v>0.2</v>
      </c>
      <c r="H109" s="30">
        <f>ROUND(C109*E109,2)*(G109)</f>
        <v>0</v>
      </c>
    </row>
    <row r="110" spans="1:10" ht="14.25" customHeight="1">
      <c r="A110" s="23" t="s">
        <v>196</v>
      </c>
      <c r="B110" s="24" t="s">
        <v>197</v>
      </c>
      <c r="C110" s="31">
        <v>0</v>
      </c>
      <c r="D110" s="26" t="s">
        <v>20</v>
      </c>
      <c r="E110" s="27">
        <v>0</v>
      </c>
      <c r="F110" s="28">
        <f>ROUND(C110*E110,2)</f>
        <v>0</v>
      </c>
      <c r="G110" s="29">
        <v>0.2</v>
      </c>
      <c r="H110" s="30">
        <f>ROUND(C110*E110,2)*(G110)</f>
        <v>0</v>
      </c>
    </row>
    <row r="111" spans="1:10" ht="15" customHeight="1">
      <c r="A111" s="33" t="s">
        <v>198</v>
      </c>
      <c r="B111" s="34" t="s">
        <v>199</v>
      </c>
      <c r="C111" s="15"/>
      <c r="D111" s="15"/>
      <c r="E111" s="15"/>
      <c r="F111" s="35">
        <f>F112</f>
        <v>0</v>
      </c>
      <c r="H111" s="17">
        <f>H112</f>
        <v>0</v>
      </c>
      <c r="I111" s="17">
        <f>I112</f>
        <v>0</v>
      </c>
      <c r="J111" s="17">
        <f>J112</f>
        <v>0</v>
      </c>
    </row>
    <row r="112" spans="1:10" ht="14.25" customHeight="1">
      <c r="A112" s="23" t="s">
        <v>200</v>
      </c>
      <c r="B112" s="24" t="s">
        <v>201</v>
      </c>
      <c r="C112" s="25">
        <v>1</v>
      </c>
      <c r="D112" s="26" t="s">
        <v>17</v>
      </c>
      <c r="E112" s="27">
        <v>0</v>
      </c>
      <c r="F112" s="28">
        <f>ROUND(C112*E112,2)</f>
        <v>0</v>
      </c>
      <c r="G112" s="29">
        <v>0.2</v>
      </c>
      <c r="H112" s="30">
        <f>ROUND(C112*E112,2)*(G112)</f>
        <v>0</v>
      </c>
    </row>
    <row r="113" spans="1:10" ht="17.25" customHeight="1">
      <c r="A113" s="15"/>
      <c r="B113" s="18" t="s">
        <v>202</v>
      </c>
      <c r="C113" s="15"/>
      <c r="D113" s="15"/>
      <c r="E113" s="15"/>
      <c r="F113" s="19">
        <f>F114</f>
        <v>0</v>
      </c>
      <c r="H113" s="17">
        <f>H114</f>
        <v>0</v>
      </c>
      <c r="I113" s="17">
        <f>I114</f>
        <v>0</v>
      </c>
      <c r="J113" s="17">
        <f>J114</f>
        <v>0</v>
      </c>
    </row>
    <row r="114" spans="1:10" ht="14.25" customHeight="1">
      <c r="A114" s="43" t="s">
        <v>13</v>
      </c>
      <c r="B114" s="44" t="s">
        <v>203</v>
      </c>
      <c r="C114" s="45">
        <v>2</v>
      </c>
      <c r="D114" s="46" t="s">
        <v>78</v>
      </c>
      <c r="E114" s="47">
        <v>0</v>
      </c>
      <c r="F114" s="48">
        <f>ROUND(C114*E114,2)</f>
        <v>0</v>
      </c>
      <c r="G114" s="29">
        <v>0.2</v>
      </c>
      <c r="H114" s="30">
        <f>ROUND(C114*E114,2)*(G114)</f>
        <v>0</v>
      </c>
    </row>
    <row r="116" spans="1:10" ht="12.75" customHeight="1">
      <c r="B116" s="49" t="s">
        <v>204</v>
      </c>
    </row>
    <row r="117" spans="1:10" ht="14.25" customHeight="1">
      <c r="A117" s="50"/>
      <c r="B117" s="51" t="s">
        <v>12</v>
      </c>
      <c r="C117" s="50"/>
      <c r="D117" s="50"/>
      <c r="E117" s="50"/>
      <c r="F117" s="52"/>
    </row>
    <row r="118" spans="1:10" ht="14.25" customHeight="1">
      <c r="A118" s="50"/>
      <c r="B118" s="51" t="s">
        <v>202</v>
      </c>
      <c r="C118" s="50"/>
      <c r="D118" s="50"/>
      <c r="E118" s="50"/>
      <c r="F118" s="52"/>
    </row>
    <row r="120" spans="1:10" ht="18.75" customHeight="1">
      <c r="B120" s="53" t="s">
        <v>205</v>
      </c>
    </row>
    <row r="121" spans="1:10" ht="14.25" customHeight="1">
      <c r="A121" s="50"/>
      <c r="B121" s="54" t="s">
        <v>206</v>
      </c>
      <c r="C121" s="55"/>
      <c r="D121" s="55"/>
      <c r="E121" s="55"/>
      <c r="F121" s="56">
        <f>F113+F11</f>
        <v>0</v>
      </c>
    </row>
    <row r="122" spans="1:10" ht="14.25" customHeight="1">
      <c r="A122" s="57"/>
      <c r="B122" s="58" t="s">
        <v>207</v>
      </c>
      <c r="C122" s="59"/>
      <c r="D122" s="59"/>
      <c r="E122" s="59"/>
      <c r="F122" s="60"/>
    </row>
    <row r="123" spans="1:10" ht="14.25" customHeight="1">
      <c r="A123" s="57"/>
      <c r="B123" s="61" t="s">
        <v>208</v>
      </c>
      <c r="C123" s="59"/>
      <c r="D123" s="59"/>
      <c r="E123" s="59"/>
      <c r="F123" s="62">
        <f>F121+F122</f>
        <v>0</v>
      </c>
    </row>
    <row r="125" spans="1:10" ht="11.25" customHeight="1">
      <c r="B125" s="63" t="s">
        <v>209</v>
      </c>
      <c r="D125" s="64" t="s">
        <v>210</v>
      </c>
      <c r="E125" s="65"/>
      <c r="F125" s="66"/>
    </row>
    <row r="126" spans="1:10" ht="11.25" customHeight="1">
      <c r="B126" s="67" t="s">
        <v>211</v>
      </c>
      <c r="D126" s="68" t="s">
        <v>211</v>
      </c>
      <c r="E126" s="69"/>
      <c r="F126" s="70"/>
    </row>
    <row r="127" spans="1:10" ht="15" customHeight="1">
      <c r="B127" s="67"/>
      <c r="D127" s="68"/>
      <c r="E127" s="69"/>
      <c r="F127" s="70"/>
    </row>
    <row r="128" spans="1:10" ht="15" customHeight="1">
      <c r="B128" s="71"/>
      <c r="D128" s="72"/>
      <c r="E128" s="69"/>
      <c r="F128" s="70"/>
    </row>
    <row r="129" spans="1:6" ht="15" customHeight="1">
      <c r="B129" s="71"/>
      <c r="D129" s="72"/>
      <c r="E129" s="69"/>
      <c r="F129" s="70"/>
    </row>
    <row r="130" spans="1:6" ht="15" customHeight="1">
      <c r="B130" s="73"/>
      <c r="D130" s="74"/>
      <c r="E130" s="75"/>
      <c r="F130" s="76"/>
    </row>
    <row r="131" spans="1:6" ht="14.25" customHeight="1">
      <c r="A131" s="7" t="s">
        <v>212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112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2022-05-20T09:51:11Z</dcterms:created>
  <dcterms:modified xsi:type="dcterms:W3CDTF">2022-05-20T09:51:11Z</dcterms:modified>
</cp:coreProperties>
</file>