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Z:\05_Production\02_Clients\Clients signés\Lycée Professionnel Marie Curie\2_Production\3_DCE\V2\"/>
    </mc:Choice>
  </mc:AlternateContent>
  <xr:revisionPtr revIDLastSave="0" documentId="13_ncr:1_{6BA7BE40-8CA7-406A-979A-BEB05C0E7C21}" xr6:coauthVersionLast="47" xr6:coauthVersionMax="47" xr10:uidLastSave="{00000000-0000-0000-0000-000000000000}"/>
  <bookViews>
    <workbookView xWindow="-120" yWindow="-120" windowWidth="29040" windowHeight="15840" tabRatio="781" xr2:uid="{00000000-000D-0000-FFFF-FFFF00000000}"/>
  </bookViews>
  <sheets>
    <sheet name="1-Introduction" sheetId="13" r:id="rId1"/>
    <sheet name="BPU" sheetId="19" r:id="rId2"/>
    <sheet name="DQE" sheetId="14" r:id="rId3"/>
    <sheet name="Réponse-Technique" sheetId="23" r:id="rId4"/>
  </sheets>
  <definedNames>
    <definedName name="_xlnm.Print_Area" localSheetId="0">'1-Introduction'!$A$1:$A$16</definedName>
    <definedName name="_xlnm.Print_Area" localSheetId="2">DQE!$A$1:$M$42</definedName>
    <definedName name="_xlnm.Print_Area" localSheetId="3">'Réponse-Technique'!$A$1:$G$56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4" l="1"/>
  <c r="E18" i="14"/>
  <c r="K18" i="14" s="1"/>
  <c r="D18" i="14"/>
  <c r="C18" i="14"/>
  <c r="F28" i="14"/>
  <c r="E28" i="14"/>
  <c r="D28" i="14"/>
  <c r="C28" i="14"/>
  <c r="F36" i="23"/>
  <c r="F36" i="14"/>
  <c r="E36" i="14"/>
  <c r="K36" i="14" s="1"/>
  <c r="D36" i="14"/>
  <c r="C36" i="14"/>
  <c r="F35" i="14"/>
  <c r="E35" i="14"/>
  <c r="K35" i="14" s="1"/>
  <c r="D35" i="14"/>
  <c r="C35" i="14"/>
  <c r="F34" i="14"/>
  <c r="E34" i="14"/>
  <c r="K34" i="14" s="1"/>
  <c r="D34" i="14"/>
  <c r="C34" i="14"/>
  <c r="F33" i="14"/>
  <c r="E33" i="14"/>
  <c r="D33" i="14"/>
  <c r="C33" i="14"/>
  <c r="C23" i="14"/>
  <c r="D23" i="14"/>
  <c r="E23" i="14"/>
  <c r="F23" i="14"/>
  <c r="K28" i="14" l="1"/>
  <c r="K33" i="14"/>
  <c r="K23" i="14"/>
  <c r="E41" i="14" l="1"/>
  <c r="D41" i="14"/>
  <c r="C41" i="14"/>
  <c r="E40" i="14"/>
  <c r="D40" i="14"/>
  <c r="C40" i="14"/>
  <c r="E39" i="14"/>
  <c r="D39" i="14"/>
  <c r="C39" i="14"/>
  <c r="E38" i="14"/>
  <c r="D38" i="14"/>
  <c r="C38" i="14"/>
  <c r="E31" i="14"/>
  <c r="D31" i="14"/>
  <c r="C31" i="14"/>
  <c r="E30" i="14"/>
  <c r="D30" i="14"/>
  <c r="C30" i="14"/>
  <c r="E27" i="14"/>
  <c r="D27" i="14"/>
  <c r="C27" i="14"/>
  <c r="E26" i="14"/>
  <c r="D26" i="14"/>
  <c r="C26" i="14"/>
  <c r="E25" i="14"/>
  <c r="D25" i="14"/>
  <c r="C25" i="14"/>
  <c r="E24" i="14"/>
  <c r="D24" i="14"/>
  <c r="C24" i="14"/>
  <c r="E22" i="14"/>
  <c r="D22" i="14"/>
  <c r="C22" i="14"/>
  <c r="E21" i="14"/>
  <c r="D21" i="14"/>
  <c r="C21" i="14"/>
  <c r="E19" i="14"/>
  <c r="D19" i="14"/>
  <c r="C19" i="14"/>
  <c r="E17" i="14"/>
  <c r="D17" i="14"/>
  <c r="C17" i="14"/>
  <c r="F35" i="23"/>
  <c r="F34" i="23"/>
  <c r="F53" i="23" l="1"/>
  <c r="F52" i="23"/>
  <c r="F51" i="23"/>
  <c r="F50" i="23"/>
  <c r="F49" i="23"/>
  <c r="F47" i="23"/>
  <c r="F46" i="23"/>
  <c r="F45" i="23"/>
  <c r="F44" i="23"/>
  <c r="F19" i="14" l="1"/>
  <c r="F31" i="14" l="1"/>
  <c r="F30" i="14"/>
  <c r="F21" i="14"/>
  <c r="F22" i="14"/>
  <c r="K19" i="14" l="1"/>
  <c r="K31" i="14"/>
  <c r="K21" i="14"/>
  <c r="K30" i="14"/>
  <c r="K22" i="14"/>
  <c r="D54" i="23" l="1"/>
  <c r="F42" i="23"/>
  <c r="F41" i="23"/>
  <c r="F40" i="23"/>
  <c r="F39" i="23"/>
  <c r="F38" i="23"/>
  <c r="F33" i="23"/>
  <c r="F32" i="23"/>
  <c r="F31" i="23"/>
  <c r="F30" i="23"/>
  <c r="F29" i="23"/>
  <c r="F26" i="14"/>
  <c r="K26" i="14" s="1"/>
  <c r="F24" i="14"/>
  <c r="K24" i="14" s="1"/>
  <c r="F41" i="14"/>
  <c r="K41" i="14" s="1"/>
  <c r="F40" i="14"/>
  <c r="K40" i="14" s="1"/>
  <c r="F39" i="14"/>
  <c r="K39" i="14" s="1"/>
  <c r="F38" i="14"/>
  <c r="K38" i="14" s="1"/>
  <c r="F27" i="14"/>
  <c r="K27" i="14" s="1"/>
  <c r="F25" i="14"/>
  <c r="K25" i="14" s="1"/>
  <c r="F17" i="14"/>
  <c r="K17" i="14" s="1"/>
  <c r="K42" i="14" l="1"/>
  <c r="F54" i="23"/>
  <c r="F55" i="23" s="1"/>
  <c r="B3" i="23" l="1"/>
  <c r="B2" i="23"/>
  <c r="F1" i="23"/>
  <c r="B2" i="14" l="1"/>
  <c r="K1" i="14"/>
  <c r="B3" i="14"/>
  <c r="B3" i="19"/>
  <c r="B2" i="19"/>
  <c r="E1" i="19"/>
</calcChain>
</file>

<file path=xl/sharedStrings.xml><?xml version="1.0" encoding="utf-8"?>
<sst xmlns="http://schemas.openxmlformats.org/spreadsheetml/2006/main" count="216" uniqueCount="185">
  <si>
    <t>Document à rendre au format Excel OBLIGATOIREMENT</t>
  </si>
  <si>
    <t>Le présent document est composé :</t>
  </si>
  <si>
    <t>Cadre de réponse technique et financière</t>
  </si>
  <si>
    <t>BPU (Bordereau des Prix Unitaires)</t>
  </si>
  <si>
    <t>DQE (Détail Quantitatif Estimatif)</t>
  </si>
  <si>
    <t>Fait à :</t>
  </si>
  <si>
    <t>Le :</t>
  </si>
  <si>
    <t>Signature :</t>
  </si>
  <si>
    <t>Description</t>
  </si>
  <si>
    <t>Les valeurs du DQE sont calculées automatiquement à partir des tarifs unitaires du BPU.</t>
  </si>
  <si>
    <t>Le Cadre de Réponse est un document contratuel, et doit être totalement rempli.</t>
  </si>
  <si>
    <t>Document à rendre sous format Excel OBLIGATOIREMENT</t>
  </si>
  <si>
    <t>Les réponses devront être synthètiques et ne pas comprendre d'image.</t>
  </si>
  <si>
    <t>Critère</t>
  </si>
  <si>
    <t>Réponse</t>
  </si>
  <si>
    <t>Note</t>
  </si>
  <si>
    <t>Coef</t>
  </si>
  <si>
    <t>Total</t>
  </si>
  <si>
    <t>Délai initial de mise en œuvre du marché</t>
  </si>
  <si>
    <t>Délai en cours d'exécution du marché</t>
  </si>
  <si>
    <t>Sous-total sur</t>
  </si>
  <si>
    <t>points</t>
  </si>
  <si>
    <t xml:space="preserve">TOTAL sur </t>
  </si>
  <si>
    <t>Cadre de Réponse Technique</t>
  </si>
  <si>
    <t xml:space="preserve">Le DQE ne doit pas être modifié par le candidat. </t>
  </si>
  <si>
    <t>Lors de l'analyse des offres, tous les montants seront recalculés sur la base des prix unitaires du BPU.</t>
  </si>
  <si>
    <t>TOTAL (en € HT)</t>
  </si>
  <si>
    <t>Systèmes de Télécommunications</t>
  </si>
  <si>
    <t>Intitulé</t>
  </si>
  <si>
    <t>Référence fournisseur</t>
  </si>
  <si>
    <t>PRIX UNITAIRE REMISÉ
(en € HT)</t>
  </si>
  <si>
    <t>INFRASTRUCTURE TÉLÉPHONIQUE</t>
  </si>
  <si>
    <t>Système téléphonique</t>
  </si>
  <si>
    <t>Maintenance</t>
  </si>
  <si>
    <t>Maintenance corrective</t>
  </si>
  <si>
    <r>
      <t xml:space="preserve">Maintenance Corrective GTR 4 heures du Lundi au Vendredi de 8h à 19h - 
tarif annuel </t>
    </r>
    <r>
      <rPr>
        <b/>
        <sz val="10"/>
        <color rgb="FFFF0000"/>
        <rFont val="Arial"/>
        <family val="2"/>
      </rPr>
      <t>SANS</t>
    </r>
    <r>
      <rPr>
        <sz val="10"/>
        <color rgb="FF000000"/>
        <rFont val="Arial"/>
        <family val="2"/>
      </rPr>
      <t xml:space="preserve"> mises à jour majeures</t>
    </r>
  </si>
  <si>
    <r>
      <t xml:space="preserve">Maintenance Corrective GTR 4 heures du Lundi au Vendredi de 8h à 19h - 
tarif annuel </t>
    </r>
    <r>
      <rPr>
        <b/>
        <sz val="10"/>
        <color rgb="FF00B050"/>
        <rFont val="Arial"/>
        <family val="2"/>
      </rPr>
      <t>AVEC</t>
    </r>
    <r>
      <rPr>
        <sz val="10"/>
        <color rgb="FF000000"/>
        <rFont val="Arial"/>
        <family val="2"/>
      </rPr>
      <t xml:space="preserve"> mises à jour majeures</t>
    </r>
  </si>
  <si>
    <t>Astreintes</t>
  </si>
  <si>
    <t>Astreinte GTR 4 heures 24 heures / 24 et 7 jours / 7 - tarif annuel SANS mises à jour majeures</t>
  </si>
  <si>
    <t>Astreinte GTR 4 heures 24 heures / 24 et 7 jours / 7 - tarif annuel AVEC mises à jour majeures</t>
  </si>
  <si>
    <t>Maintenance préventive et prédictive</t>
  </si>
  <si>
    <t>Maintenance Prédictive (Conseil et Avant Vente) si non souscription de licences support Constructeur - tarif annuel</t>
  </si>
  <si>
    <t>Adjonctions de matériels</t>
  </si>
  <si>
    <t>Postes téléphoniques</t>
  </si>
  <si>
    <t>Ajouter l'ensemble des lignes nécessaires au bon fonctionnement de l'ensemble</t>
  </si>
  <si>
    <t>Echange standard des postes des installations (détailler ligne par ligne)</t>
  </si>
  <si>
    <t xml:space="preserve">Echange standard (J+2) d’1 poste numérique programmé </t>
  </si>
  <si>
    <t>Prestations de services</t>
  </si>
  <si>
    <t>Prestations</t>
  </si>
  <si>
    <t>1 heure d’un monteur / câbleur</t>
  </si>
  <si>
    <t>1 heure d’un Technicien certifié,</t>
  </si>
  <si>
    <t>1 heure d’un technicien réseau,</t>
  </si>
  <si>
    <t>1 heure d’un ingénieur réseaux et télécoms,</t>
  </si>
  <si>
    <t>1 heure d’un chef de projet,</t>
  </si>
  <si>
    <t>1 heure d’un ingénieur d’affaires,</t>
  </si>
  <si>
    <t>1 déplacement à la journée,</t>
  </si>
  <si>
    <t>1 forfait de déplacement à la semaine,</t>
  </si>
  <si>
    <t>1 journée de formation pour le superviseur,</t>
  </si>
  <si>
    <t>1 journée de formation pour les postes téléphoniques,</t>
  </si>
  <si>
    <t>Postes téléphoniques et bornes</t>
  </si>
  <si>
    <t>Quantité</t>
  </si>
  <si>
    <t>Prix unitaire remisé
(en € HT)</t>
  </si>
  <si>
    <t>Quantité totale</t>
  </si>
  <si>
    <t>Année 1</t>
  </si>
  <si>
    <t>Année 2</t>
  </si>
  <si>
    <t>Année 3</t>
  </si>
  <si>
    <t>Année 4</t>
  </si>
  <si>
    <t>Total
(en € HT)</t>
  </si>
  <si>
    <t>Question</t>
  </si>
  <si>
    <t>Solution proposée par le candidat</t>
  </si>
  <si>
    <t>Description de la solution proposée par le candidat incluant version logicielle, ajouts matériels, etc.</t>
  </si>
  <si>
    <t>Implantation (baies, câblage…)</t>
  </si>
  <si>
    <t>Mise en réseau</t>
  </si>
  <si>
    <t>Description des services applicatifs</t>
  </si>
  <si>
    <t>Attente musicale (capacité, stockage, principes d'enregistrement)</t>
  </si>
  <si>
    <t>Messagerie vocale et unification des messages natifs</t>
  </si>
  <si>
    <t>Outil de Taxation et Administration proposé</t>
  </si>
  <si>
    <t>La numérotation abrégée sera-t-elle reprise ?</t>
  </si>
  <si>
    <t>Methodologie de déploiement</t>
  </si>
  <si>
    <t>Recette de l’installation (Documents fournis, méthodologie, principes)</t>
  </si>
  <si>
    <t xml:space="preserve">Organisation et gestion du projet </t>
  </si>
  <si>
    <t>Centre de support de maintenance</t>
  </si>
  <si>
    <t>Plage d'ouverture du point d'entrée en cas de dysfonctionnement lié à une intervention (GTI)</t>
  </si>
  <si>
    <t>Plage d'ouverture du point d'entrée en cas de dysfonctionnement lié à un rétablissement (GTR)</t>
  </si>
  <si>
    <t>Descriptif de la procédure en cas d’incident</t>
  </si>
  <si>
    <t>Délai de résolution des incidents</t>
  </si>
  <si>
    <t>Engagement de délai, en jours calendaires à réception du bon de commande, de la mise en place de l'ensemble du périmètre</t>
  </si>
  <si>
    <t>Planning de mise en  œuvre initiale (planning relatif à partir de la date d'émission du bon de commande)</t>
  </si>
  <si>
    <t>Engagement de délai de création, en jours calendaires traitement administratif inclus, d'une carte d'équipement (Accès Opérateur, ligne de poste)</t>
  </si>
  <si>
    <t>Remplacement total</t>
  </si>
  <si>
    <t>oui</t>
  </si>
  <si>
    <t>non</t>
  </si>
  <si>
    <t>Outil de gestion</t>
  </si>
  <si>
    <r>
      <t xml:space="preserve">Le titulaire présentera en complément le catalogue tarifaire des </t>
    </r>
    <r>
      <rPr>
        <b/>
        <u/>
        <sz val="10"/>
        <color theme="1"/>
        <rFont val="Arial"/>
        <family val="2"/>
      </rPr>
      <t>prix remisés</t>
    </r>
    <r>
      <rPr>
        <b/>
        <sz val="10"/>
        <color theme="1"/>
        <rFont val="Arial"/>
        <family val="2"/>
      </rPr>
      <t>.</t>
    </r>
  </si>
  <si>
    <r>
      <t xml:space="preserve">                         </t>
    </r>
    <r>
      <rPr>
        <sz val="20"/>
        <color rgb="FF0070C0"/>
        <rFont val="Arial"/>
        <family val="2"/>
      </rPr>
      <t>1) du Cadre de réponse financière</t>
    </r>
    <r>
      <rPr>
        <sz val="11"/>
        <color theme="1"/>
        <rFont val="Arial"/>
        <family val="2"/>
      </rPr>
      <t xml:space="preserve"> incluant :
                                        -&gt; le </t>
    </r>
    <r>
      <rPr>
        <b/>
        <sz val="14"/>
        <color rgb="FF002060"/>
        <rFont val="Arial"/>
        <family val="2"/>
      </rPr>
      <t xml:space="preserve">BPU (Bordereau des Prix Unitaires) </t>
    </r>
    <r>
      <rPr>
        <sz val="11"/>
        <color theme="1"/>
        <rFont val="Arial"/>
        <family val="2"/>
      </rPr>
      <t xml:space="preserve">ou catalogue des prix. Cette partie est contractuelle.
                                                       Les tarifs à indiquer dans le présent document doivent être remisés dans la mesure où les remises appliquées 
                                                       s’appliquent sur la durée du marché. Le cas échéant, ils donneront le prix de base et la remise 
                                                       à appliquer sur la durée du marché.
                                        -&gt; le </t>
    </r>
    <r>
      <rPr>
        <b/>
        <sz val="14"/>
        <color rgb="FF002060"/>
        <rFont val="Arial"/>
        <family val="2"/>
      </rPr>
      <t xml:space="preserve">DQE (Détail Quantitatif Estimatif) </t>
    </r>
    <r>
      <rPr>
        <sz val="11"/>
        <color theme="1"/>
        <rFont val="Arial"/>
        <family val="2"/>
      </rPr>
      <t xml:space="preserve">ou estimation des quantités.
                                                       Cette partie est </t>
    </r>
    <r>
      <rPr>
        <b/>
        <u/>
        <sz val="11"/>
        <color rgb="FF002060"/>
        <rFont val="Arial"/>
        <family val="2"/>
      </rPr>
      <t>non contractuelle</t>
    </r>
    <r>
      <rPr>
        <sz val="11"/>
        <color theme="1"/>
        <rFont val="Arial"/>
        <family val="2"/>
      </rPr>
      <t xml:space="preserve">.
                                                       Les valeurs sont calculées automatiquement sur la base des prix du BPU.
                                                       Il servira de base à l’analyse financière des offres.
                                                       Ce document n’est pas représentatif de 100% des services qui seront souscrits.
                                                       Il permet cependant de comparer les offres sur une base identique.
                                                       Aucun ajout ni modification ne seront acceptés sur le DQE.
                        </t>
    </r>
    <r>
      <rPr>
        <sz val="20"/>
        <color rgb="FF0070C0"/>
        <rFont val="Arial"/>
        <family val="2"/>
      </rPr>
      <t xml:space="preserve"> 2) du Cadre de réponse  technique</t>
    </r>
    <r>
      <rPr>
        <sz val="11"/>
        <color theme="1"/>
        <rFont val="Arial"/>
        <family val="2"/>
      </rPr>
      <t xml:space="preserve">
                                                       Cette partie est contractuelle.
</t>
    </r>
  </si>
  <si>
    <t>1 carte de 8 lignes de postes analogiques - fourniture, installation et configuration</t>
  </si>
  <si>
    <t>1 carte de 16 lignes de postes numériques - fourniture, installation et configuration</t>
  </si>
  <si>
    <t>1 carte de 24 lignes de postes numériques - fourniture, installation et configuration</t>
  </si>
  <si>
    <t>1 carte MIC, 30 canaux B cuivre - fourniture, installation et configuration</t>
  </si>
  <si>
    <t>30 Canaux SIP - fourniture, installation et configuration</t>
  </si>
  <si>
    <t>20 Canaux SIP - fourniture, installation et configuration</t>
  </si>
  <si>
    <t>1 carte T2, 30 canaux B - fourniture, installation et configuration</t>
  </si>
  <si>
    <t>1 carte 4 T0 - fourniture, installation et configuration</t>
  </si>
  <si>
    <t>1 carte 8 T0 - fourniture, installation et configuration</t>
  </si>
  <si>
    <t>1 carte Voix sur IP 16 canaux - fourniture, installation et configuration</t>
  </si>
  <si>
    <t>1 carte Voix sur IP 24 canaux - fourniture, installation et configuration</t>
  </si>
  <si>
    <t>1 carte Voix sur IP 32 canaux - fourniture, installation et configuration</t>
  </si>
  <si>
    <t>1 carte DECT 4 interfaces internes - fourniture, installation et configuration</t>
  </si>
  <si>
    <t>1 carte DECT 4 interfaces externes - fourniture, installation et configuration</t>
  </si>
  <si>
    <t>1 borne DECT interne - fourniture, installation et configuration</t>
  </si>
  <si>
    <t>1 borne DECT externe - fourniture, installation et configuration</t>
  </si>
  <si>
    <t>1 pack de 10 licences Messagerie instantanée (sur l'application proposée) - fourniture, installation et configuration</t>
  </si>
  <si>
    <t>1 Routeur / Multiplexeur - fourniture, installation et configuration</t>
  </si>
  <si>
    <t>1 Antenne - fourniture, installation et configuration</t>
  </si>
  <si>
    <t>1 Boitier de type Audiocode ou équivalent 8 voies analogiques - fourniture, installation et configuration</t>
  </si>
  <si>
    <t>1 poste DECT Milieu de Gamme - fourniture, installation et configuration</t>
  </si>
  <si>
    <t>1 poste DECT Haut de Gamme - fourniture, installation et configuration</t>
  </si>
  <si>
    <t>1 poste analogique entrée de gamme - fourniture, installation et configuration</t>
  </si>
  <si>
    <t>1 poste analogique moyenne gamme - fourniture, installation et configuration</t>
  </si>
  <si>
    <t>1 module 10 touches - fourniture, installation et configuration</t>
  </si>
  <si>
    <t>1 module 40 touches - fourniture, installation et configuration</t>
  </si>
  <si>
    <t>1 pack de 10 licences IP - fourniture, installation et configuration</t>
  </si>
  <si>
    <t>Maintenance Corrective GTR 4 heures du Lundi au Vendredi de 8h à 19h - 
tarif annuel AVEC mises à jour majeures</t>
  </si>
  <si>
    <t>Services complémentaires</t>
  </si>
  <si>
    <t>Remplacement total du système téléphonique existant sur le site principal incluant le remplacement matériel et la centralisation des sites distants - installation et configuration</t>
  </si>
  <si>
    <t>Remplacement total du système téléphonique existant sur le site principal incluant le remplacement matériel et la centralisation des sites distants - fourniture</t>
  </si>
  <si>
    <t>1 Gateway - fourniture, installation et configuration</t>
  </si>
  <si>
    <t>1 heure d’un ingénieur certifié constructeur,</t>
  </si>
  <si>
    <t xml:space="preserve">Description de la mise en œuvre pour respecter le planning </t>
  </si>
  <si>
    <t>Moyens humains mis à disposition pour mettre en œuvre la solution</t>
  </si>
  <si>
    <t>Description de la prestation de maintenance et gestion des incidents et problèmes pour respecter les GTI et GTR du CCP</t>
  </si>
  <si>
    <t>Moyens logistiques et humains mis en œuvre pour garantir la GTI et GTR</t>
  </si>
  <si>
    <t>Critère Délais</t>
  </si>
  <si>
    <t>Critère Valeur Technique</t>
  </si>
  <si>
    <t>Engagement de délai, en heures ouvrés à réception de la notification du dysfonctionnement, du traitement de l'incident</t>
  </si>
  <si>
    <t>Engagement de délai, en heures ouvrés à réception de la notification du dysfonctionnement, de rétablissement du service</t>
  </si>
  <si>
    <t>Serveur vocal interactif simple (de type DTMF) - fourniture, installation et configuration</t>
  </si>
  <si>
    <t>Service complémentaire : Serveur Vocal simple</t>
  </si>
  <si>
    <t>Licences, boîtiers et outils</t>
  </si>
  <si>
    <t>1 journée de formation pour les exploitants</t>
  </si>
  <si>
    <t>1 journée de formation pour les standardistes</t>
  </si>
  <si>
    <t>1 journée de formation pour les utilisateurs</t>
  </si>
  <si>
    <t>Lycée Professionnel Marie Curie</t>
  </si>
  <si>
    <t>1 poste numérique entrée de gamme - fourniture, installation et configuration</t>
  </si>
  <si>
    <t>1 poste numérique opérateur / opératrice - fourniture, installation et configuration</t>
  </si>
  <si>
    <t>1 poste numérique haut de gamme - fourniture, installation et configuration</t>
  </si>
  <si>
    <t>1 poste numérique milieu de gamme - fourniture, installation et configuration</t>
  </si>
  <si>
    <t>1 poste numérique bas de gamme - fourniture, installation et configuration</t>
  </si>
  <si>
    <t>1 Outil de Gestion pour 50 postes - fourniture, installation et configuration</t>
  </si>
  <si>
    <t>1 Outil de Taxation pour 50 postes, Multi société - fourniture, installation et configuration</t>
  </si>
  <si>
    <t>1 casque sans fil avec décroché distant - fourniture, installation et configuration</t>
  </si>
  <si>
    <t>Système téléphonique (rappel, doit acceuillir 4T0 et être porté esentiellement pour des lignes numériques et analogiques)</t>
  </si>
  <si>
    <t>Engagement de délai de création, en jours calendaires traitement administratif inclus, d'un nouveau poste et licence associée</t>
  </si>
  <si>
    <t>Engagement de délai de création, en jours calendaires traitement administratif inclus, d'une nouvelle installation téléphonique de 4 postes Analogiques, câblage, installation, recette</t>
  </si>
  <si>
    <t>Type de postes proposés</t>
  </si>
  <si>
    <t>Description de la solution de PO proposée, bonne prise en compte de la gestion de présence/disponibilité pour aide à la gestion de l'accueil</t>
  </si>
  <si>
    <t>Service Annuaire mutualisée possible avec l'Active Directory du Pouvoir Adjudicateur ? Service annuaire présent partagé sur les postes ?</t>
  </si>
  <si>
    <t>Complements</t>
  </si>
  <si>
    <t>1 Attente Musicale de 4 minutes - enregistrement studio, fourniture, installation et configuration</t>
  </si>
  <si>
    <t>1 Musique de pré décroché de 2 minutes - enregistrement studio, fourniture, installation et configuration</t>
  </si>
  <si>
    <t>Quelles sont les limites techniques de la solution proposée (nombre de postes fixes, capacité d'extension max avant ajout d'un meuble supplémentaire, etc.) ?</t>
  </si>
  <si>
    <t>Quelles sont les principes de mises à jour des SVI par l'établissement (méthode, autonomie, formation, enregistrement, etc…) renvoi autorisé pour cette réponse</t>
  </si>
  <si>
    <t>1 poste analogique bas de gamme - fourniture, installation et configuration</t>
  </si>
  <si>
    <t>1 poste analogique sur borne sans fil autonome - fourniture, installation et configuration</t>
  </si>
  <si>
    <t>1 kit fixation murale pour poste analogique bas de gamme - fourniture, installation</t>
  </si>
  <si>
    <t>1 kit fixation murale pour poste analogique entrée de gamme - fourniture, installation</t>
  </si>
  <si>
    <t>Maintenance Préventive (1 jour par an sur site + Formation) - tarif annuel</t>
  </si>
  <si>
    <t>Messagerie - Couplage de l'application avec le système de communications</t>
  </si>
  <si>
    <t>Messagerie - Implantation et installation hors déploiement sur les postes de travail</t>
  </si>
  <si>
    <t>Messagerie - Implantation et installation incluant le déploiement sur les postes de travail</t>
  </si>
  <si>
    <t>Messagerie - Intégration de l'Application dans l'environnement virtualisé (intégrer sur l'environnement virtualisé fournis) - installation et configuration</t>
  </si>
  <si>
    <t>Service complémentaire : Messagerie si non intégré au système de base</t>
  </si>
  <si>
    <t>10 Canaux SIP - fourniture, installation et configuration</t>
  </si>
  <si>
    <t>15 Canaux SIP - fourniture, installation et configuration</t>
  </si>
  <si>
    <t>Messagerie - Fourniture du serveur pour intégration de l'Application par le titulaire - fourniture, installation et configuration</t>
  </si>
  <si>
    <t>1 licence mobile DECT - fourniture, installation et configuration</t>
  </si>
  <si>
    <t>1 Licence de Gestion et d'administration, de supervision - fourniture, installation et configuration</t>
  </si>
  <si>
    <t>1 Licence de Taxation - fourniture, installation et configuration</t>
  </si>
  <si>
    <t>1 Licence Gestion de Présence (Appels, Alertes, Tchat, Etat) - fourniture, installation et configuration</t>
  </si>
  <si>
    <t>1 Licence Gestion de Présence (Click To Call) - fourniture, installation et configuration</t>
  </si>
  <si>
    <t>1 licence Convergence Téléphone Fixe / Mobile - fourniture, installation et configuration</t>
  </si>
  <si>
    <t>Messagerie - Intégration de l'Application dans un environnement autonome (qu'il soit virtuel ou sur serveur) -  installation et configuration</t>
  </si>
  <si>
    <t>Messagerie - 1 Licence Messagerie (Voix) - fourniture, installation et configuration</t>
  </si>
  <si>
    <t>Messagerie - 1 Licence Messagerie (Fax) si proposé/distinct  - fourniture, installation et configuration</t>
  </si>
  <si>
    <t>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</si>
</sst>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_-* #,##0.0000\ &quot;€&quot;_-;\-* #,##0.0000\ &quot;€&quot;_-;_-* &quot;-&quot;??\ &quot;€&quot;_-;_-@_-"/>
    <numFmt numFmtId="166" formatCode="_-* #,##0.00\ [$€]_-;\-* #,##0.00\ [$€]_-;_-* &quot;-&quot;??\ [$€]_-;_-@_-"/>
    <numFmt numFmtId="167" formatCode="_-* #,##0\ [$€-40C]_-;\-* #,##0\ [$€-40C]_-;_-* &quot;-&quot;??\ [$€-40C]_-;_-@_-"/>
    <numFmt numFmtId="168" formatCode="0.0"/>
  </numFmts>
  <fonts count="43">
    <font>
      <sz val="10"/>
      <name val="Arial"/>
    </font>
    <font>
      <sz val="10"/>
      <color theme="1"/>
      <name val="Arial"/>
      <family val="2"/>
    </font>
    <font>
      <sz val="10"/>
      <color theme="1"/>
      <name val="Arial"/>
      <family val="2"/>
    </font>
    <font>
      <sz val="10"/>
      <color theme="1"/>
      <name val="Arial"/>
      <family val="2"/>
    </font>
    <font>
      <sz val="10"/>
      <name val="Arial"/>
      <family val="2"/>
    </font>
    <font>
      <sz val="11"/>
      <name val="Arial"/>
      <family val="2"/>
    </font>
    <font>
      <b/>
      <sz val="11"/>
      <name val="Arial"/>
      <family val="2"/>
    </font>
    <font>
      <b/>
      <sz val="11"/>
      <color indexed="9"/>
      <name val="Arial"/>
      <family val="2"/>
    </font>
    <font>
      <sz val="11"/>
      <color indexed="48"/>
      <name val="Arial"/>
      <family val="2"/>
    </font>
    <font>
      <b/>
      <sz val="11"/>
      <color theme="0"/>
      <name val="Arial"/>
      <family val="2"/>
    </font>
    <font>
      <b/>
      <sz val="16"/>
      <color rgb="FFFF0000"/>
      <name val="Arial"/>
      <family val="2"/>
    </font>
    <font>
      <sz val="11"/>
      <color indexed="9"/>
      <name val="Arial"/>
      <family val="2"/>
    </font>
    <font>
      <sz val="11"/>
      <color theme="1"/>
      <name val="Calibri"/>
      <family val="2"/>
      <scheme val="minor"/>
    </font>
    <font>
      <sz val="11"/>
      <color theme="1"/>
      <name val="Arial"/>
      <family val="2"/>
    </font>
    <font>
      <b/>
      <sz val="13.5"/>
      <color theme="1"/>
      <name val="Arial"/>
      <family val="2"/>
    </font>
    <font>
      <b/>
      <sz val="16"/>
      <color theme="0"/>
      <name val="Arial"/>
      <family val="2"/>
    </font>
    <font>
      <b/>
      <sz val="14"/>
      <color rgb="FF002060"/>
      <name val="Arial"/>
      <family val="2"/>
    </font>
    <font>
      <b/>
      <u/>
      <sz val="11"/>
      <color rgb="FF002060"/>
      <name val="Arial"/>
      <family val="2"/>
    </font>
    <font>
      <b/>
      <sz val="10"/>
      <color rgb="FF002060"/>
      <name val="Arial"/>
      <family val="2"/>
    </font>
    <font>
      <sz val="10"/>
      <name val="Helv"/>
      <charset val="204"/>
    </font>
    <font>
      <sz val="20"/>
      <color rgb="FF0070C0"/>
      <name val="Arial"/>
      <family val="2"/>
    </font>
    <font>
      <b/>
      <sz val="10"/>
      <color theme="0"/>
      <name val="Arial"/>
      <family val="2"/>
    </font>
    <font>
      <b/>
      <sz val="10"/>
      <color theme="1"/>
      <name val="Arial"/>
      <family val="2"/>
    </font>
    <font>
      <b/>
      <sz val="10"/>
      <color rgb="FFFFFFFF"/>
      <name val="Arial"/>
      <family val="2"/>
    </font>
    <font>
      <b/>
      <sz val="10"/>
      <color rgb="FF000000"/>
      <name val="Arial"/>
      <family val="2"/>
    </font>
    <font>
      <i/>
      <sz val="10"/>
      <color rgb="FF000000"/>
      <name val="Arial"/>
      <family val="2"/>
    </font>
    <font>
      <sz val="10"/>
      <color rgb="FF000000"/>
      <name val="Arial"/>
      <family val="2"/>
    </font>
    <font>
      <b/>
      <sz val="10"/>
      <name val="Arial"/>
      <family val="2"/>
    </font>
    <font>
      <b/>
      <u/>
      <sz val="12"/>
      <color rgb="FFFF0000"/>
      <name val="Arial"/>
      <family val="2"/>
    </font>
    <font>
      <b/>
      <u/>
      <sz val="10"/>
      <color theme="1"/>
      <name val="Arial"/>
      <family val="2"/>
    </font>
    <font>
      <b/>
      <sz val="11"/>
      <color theme="1"/>
      <name val="Arial"/>
      <family val="2"/>
    </font>
    <font>
      <sz val="8"/>
      <name val="Arial"/>
      <family val="2"/>
    </font>
    <font>
      <sz val="14"/>
      <name val="Arial"/>
      <family val="2"/>
    </font>
    <font>
      <b/>
      <sz val="10"/>
      <color rgb="FFFF0000"/>
      <name val="Arial"/>
      <family val="2"/>
    </font>
    <font>
      <b/>
      <sz val="8"/>
      <color theme="0"/>
      <name val="Arial"/>
      <family val="2"/>
    </font>
    <font>
      <b/>
      <sz val="8"/>
      <color theme="1"/>
      <name val="Arial"/>
      <family val="2"/>
    </font>
    <font>
      <b/>
      <sz val="8"/>
      <name val="Arial"/>
      <family val="2"/>
    </font>
    <font>
      <sz val="8"/>
      <color theme="1"/>
      <name val="Arial"/>
      <family val="2"/>
    </font>
    <font>
      <b/>
      <sz val="14"/>
      <color rgb="FFFF0000"/>
      <name val="Arial"/>
      <family val="2"/>
    </font>
    <font>
      <b/>
      <sz val="10"/>
      <color rgb="FF00B050"/>
      <name val="Arial"/>
      <family val="2"/>
    </font>
    <font>
      <sz val="11"/>
      <color theme="0" tint="-0.249977111117893"/>
      <name val="Arial"/>
      <family val="2"/>
    </font>
    <font>
      <b/>
      <sz val="13.5"/>
      <name val="Arial"/>
      <family val="2"/>
    </font>
    <font>
      <sz val="10"/>
      <color rgb="FFFF0000"/>
      <name val="Arial"/>
      <family val="2"/>
    </font>
  </fonts>
  <fills count="9">
    <fill>
      <patternFill patternType="none"/>
    </fill>
    <fill>
      <patternFill patternType="gray125"/>
    </fill>
    <fill>
      <patternFill patternType="solid">
        <fgColor theme="3" tint="0.79998168889431442"/>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right style="thin">
        <color auto="1"/>
      </right>
      <top/>
      <bottom/>
      <diagonal/>
    </border>
    <border>
      <left style="thin">
        <color indexed="64"/>
      </left>
      <right/>
      <top/>
      <bottom/>
      <diagonal/>
    </border>
    <border>
      <left style="thin">
        <color rgb="FF002060"/>
      </left>
      <right style="thin">
        <color rgb="FF002060"/>
      </right>
      <top style="thin">
        <color rgb="FF002060"/>
      </top>
      <bottom style="thin">
        <color rgb="FF002060"/>
      </bottom>
      <diagonal/>
    </border>
  </borders>
  <cellStyleXfs count="520">
    <xf numFmtId="0" fontId="0"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12" fillId="0" borderId="0"/>
    <xf numFmtId="0" fontId="4" fillId="0" borderId="0"/>
    <xf numFmtId="166" fontId="4"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 fillId="0" borderId="0"/>
    <xf numFmtId="0" fontId="4"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9" fillId="0" borderId="0"/>
  </cellStyleXfs>
  <cellXfs count="156">
    <xf numFmtId="0" fontId="0" fillId="0" borderId="0" xfId="0"/>
    <xf numFmtId="0" fontId="13" fillId="0" borderId="0" xfId="4" applyFont="1"/>
    <xf numFmtId="0" fontId="14" fillId="0" borderId="3" xfId="4" applyFont="1" applyBorder="1" applyAlignment="1">
      <alignment horizontal="center" vertical="center" wrapText="1"/>
    </xf>
    <xf numFmtId="0" fontId="15" fillId="3" borderId="3" xfId="4" applyFont="1" applyFill="1" applyBorder="1" applyAlignment="1">
      <alignment horizontal="center" vertical="center"/>
    </xf>
    <xf numFmtId="0" fontId="15" fillId="3" borderId="4" xfId="4" applyFont="1" applyFill="1" applyBorder="1" applyAlignment="1">
      <alignment horizontal="center" vertical="center" wrapText="1"/>
    </xf>
    <xf numFmtId="0" fontId="15" fillId="3" borderId="5" xfId="4" applyFont="1" applyFill="1" applyBorder="1" applyAlignment="1">
      <alignment horizontal="center" vertical="center"/>
    </xf>
    <xf numFmtId="0" fontId="13" fillId="0" borderId="0" xfId="4" quotePrefix="1" applyFont="1"/>
    <xf numFmtId="0" fontId="10" fillId="0" borderId="0" xfId="0" applyFont="1" applyAlignment="1">
      <alignment horizontal="left" vertical="center" wrapText="1"/>
    </xf>
    <xf numFmtId="0" fontId="13" fillId="0" borderId="0" xfId="4" quotePrefix="1" applyFont="1" applyAlignment="1">
      <alignment wrapText="1"/>
    </xf>
    <xf numFmtId="0" fontId="3" fillId="0" borderId="0" xfId="4" applyFont="1"/>
    <xf numFmtId="0" fontId="18" fillId="0" borderId="10" xfId="4" applyFont="1" applyBorder="1" applyAlignment="1">
      <alignment horizontal="center" vertical="center"/>
    </xf>
    <xf numFmtId="0" fontId="5" fillId="2" borderId="0" xfId="147" applyFont="1" applyFill="1" applyAlignment="1">
      <alignment vertical="center"/>
    </xf>
    <xf numFmtId="0" fontId="5" fillId="2" borderId="0" xfId="147" applyFont="1" applyFill="1" applyAlignment="1">
      <alignment horizontal="center" vertical="center"/>
    </xf>
    <xf numFmtId="0" fontId="5" fillId="2" borderId="0" xfId="147" applyFont="1" applyFill="1" applyAlignment="1">
      <alignment vertical="center" wrapText="1"/>
    </xf>
    <xf numFmtId="0" fontId="7" fillId="3" borderId="6" xfId="147" applyFont="1" applyFill="1" applyBorder="1" applyAlignment="1">
      <alignment vertical="center"/>
    </xf>
    <xf numFmtId="44" fontId="11" fillId="3" borderId="2" xfId="31" applyFont="1" applyFill="1" applyBorder="1" applyAlignment="1">
      <alignment horizontal="center"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16" xfId="147" applyFont="1" applyBorder="1" applyAlignment="1">
      <alignment vertical="center"/>
    </xf>
    <xf numFmtId="0" fontId="6" fillId="0" borderId="17" xfId="147" applyFont="1" applyBorder="1" applyAlignment="1">
      <alignment vertical="center"/>
    </xf>
    <xf numFmtId="0" fontId="6" fillId="0" borderId="19" xfId="147" applyFont="1" applyBorder="1" applyAlignment="1">
      <alignment vertical="center"/>
    </xf>
    <xf numFmtId="0" fontId="6" fillId="0" borderId="20" xfId="147" applyFont="1" applyBorder="1" applyAlignment="1">
      <alignment vertical="center"/>
    </xf>
    <xf numFmtId="0" fontId="2" fillId="0" borderId="0" xfId="317" applyFont="1" applyAlignment="1">
      <alignment vertical="center"/>
    </xf>
    <xf numFmtId="0" fontId="13" fillId="0" borderId="0" xfId="317"/>
    <xf numFmtId="0" fontId="23" fillId="3" borderId="1" xfId="317" applyFont="1" applyFill="1" applyBorder="1" applyAlignment="1">
      <alignment horizontal="center" vertical="center" wrapText="1"/>
    </xf>
    <xf numFmtId="44" fontId="23" fillId="3" borderId="1" xfId="32" applyFont="1" applyFill="1" applyBorder="1" applyAlignment="1">
      <alignment horizontal="center" vertical="center" wrapText="1"/>
    </xf>
    <xf numFmtId="0" fontId="28" fillId="0" borderId="0" xfId="317" applyFont="1" applyAlignment="1">
      <alignment vertical="center"/>
    </xf>
    <xf numFmtId="0" fontId="26" fillId="0" borderId="0" xfId="317" applyFont="1" applyAlignment="1">
      <alignment horizontal="justify" vertical="center" wrapText="1"/>
    </xf>
    <xf numFmtId="165" fontId="2" fillId="0" borderId="0" xfId="32" applyNumberFormat="1" applyFont="1" applyBorder="1" applyAlignment="1">
      <alignment horizontal="left" vertical="center" wrapText="1"/>
    </xf>
    <xf numFmtId="44" fontId="22" fillId="0" borderId="0" xfId="32" applyFont="1" applyBorder="1" applyAlignment="1">
      <alignment horizontal="left" vertical="center" wrapText="1"/>
    </xf>
    <xf numFmtId="0" fontId="22" fillId="0" borderId="0" xfId="317" applyFont="1" applyAlignment="1">
      <alignment vertical="center"/>
    </xf>
    <xf numFmtId="0" fontId="13" fillId="0" borderId="21" xfId="317" applyBorder="1" applyAlignment="1">
      <alignment horizontal="justify" vertical="center"/>
    </xf>
    <xf numFmtId="44" fontId="2" fillId="0" borderId="21" xfId="32" applyFont="1" applyBorder="1" applyAlignment="1">
      <alignment vertical="center"/>
    </xf>
    <xf numFmtId="0" fontId="13" fillId="0" borderId="0" xfId="317" applyAlignment="1">
      <alignment horizontal="justify" vertical="center"/>
    </xf>
    <xf numFmtId="44" fontId="2" fillId="0" borderId="0" xfId="32" applyFont="1" applyBorder="1" applyAlignment="1">
      <alignment vertical="center"/>
    </xf>
    <xf numFmtId="44" fontId="2" fillId="0" borderId="0" xfId="32" applyFont="1" applyAlignment="1">
      <alignment vertical="center"/>
    </xf>
    <xf numFmtId="44" fontId="2" fillId="0" borderId="10" xfId="32" applyFont="1" applyBorder="1" applyAlignment="1">
      <alignment vertical="center"/>
    </xf>
    <xf numFmtId="44" fontId="2" fillId="0" borderId="11" xfId="32" applyFont="1" applyBorder="1" applyAlignment="1">
      <alignment vertical="center"/>
    </xf>
    <xf numFmtId="44" fontId="2" fillId="0" borderId="22" xfId="32" applyFont="1" applyBorder="1" applyAlignment="1">
      <alignment vertical="center"/>
    </xf>
    <xf numFmtId="44" fontId="2" fillId="0" borderId="13" xfId="32" applyFont="1" applyBorder="1" applyAlignment="1">
      <alignment vertical="center"/>
    </xf>
    <xf numFmtId="44" fontId="2" fillId="0" borderId="14" xfId="32" applyFont="1" applyBorder="1" applyAlignment="1">
      <alignment vertical="center"/>
    </xf>
    <xf numFmtId="44" fontId="2" fillId="0" borderId="9" xfId="32" applyFont="1" applyBorder="1" applyAlignment="1">
      <alignment vertical="center"/>
    </xf>
    <xf numFmtId="44" fontId="2" fillId="0" borderId="23" xfId="32" applyFont="1" applyBorder="1" applyAlignment="1">
      <alignment vertical="center"/>
    </xf>
    <xf numFmtId="44" fontId="2" fillId="0" borderId="12" xfId="32" applyFont="1" applyBorder="1" applyAlignment="1">
      <alignment vertical="center"/>
    </xf>
    <xf numFmtId="0" fontId="30" fillId="0" borderId="0" xfId="4" applyFont="1" applyAlignment="1">
      <alignment horizontal="right" vertical="center"/>
    </xf>
    <xf numFmtId="0" fontId="6" fillId="0" borderId="0" xfId="317" applyFont="1" applyAlignment="1">
      <alignment horizontal="right"/>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5" fillId="0" borderId="0" xfId="147" applyFont="1" applyAlignment="1">
      <alignment vertical="center"/>
    </xf>
    <xf numFmtId="0" fontId="5" fillId="0" borderId="0" xfId="147" applyFont="1" applyAlignment="1">
      <alignment horizontal="center" vertical="center"/>
    </xf>
    <xf numFmtId="0" fontId="5" fillId="0" borderId="0" xfId="147" applyFont="1" applyAlignment="1">
      <alignment vertical="center" wrapText="1"/>
    </xf>
    <xf numFmtId="0" fontId="8" fillId="0" borderId="0" xfId="147" applyFont="1" applyAlignment="1">
      <alignment vertical="center"/>
    </xf>
    <xf numFmtId="0" fontId="5" fillId="0" borderId="9" xfId="147" applyFont="1" applyBorder="1" applyAlignment="1">
      <alignment vertical="center"/>
    </xf>
    <xf numFmtId="0" fontId="5" fillId="0" borderId="10" xfId="147" applyFont="1" applyBorder="1" applyAlignment="1">
      <alignment horizontal="center" vertical="center"/>
    </xf>
    <xf numFmtId="0" fontId="5" fillId="0" borderId="10" xfId="147" applyFont="1" applyBorder="1" applyAlignment="1">
      <alignment vertical="center"/>
    </xf>
    <xf numFmtId="0" fontId="5" fillId="0" borderId="11" xfId="147" applyFont="1" applyBorder="1" applyAlignment="1">
      <alignment vertical="center"/>
    </xf>
    <xf numFmtId="0" fontId="5" fillId="0" borderId="13" xfId="147" applyFont="1" applyBorder="1" applyAlignment="1">
      <alignment horizontal="center" vertical="center"/>
    </xf>
    <xf numFmtId="0" fontId="5" fillId="0" borderId="13" xfId="147" applyFont="1" applyBorder="1" applyAlignment="1">
      <alignment vertical="center"/>
    </xf>
    <xf numFmtId="0" fontId="5" fillId="0" borderId="14" xfId="147" applyFont="1" applyBorder="1" applyAlignment="1">
      <alignment vertical="center"/>
    </xf>
    <xf numFmtId="0" fontId="26" fillId="0" borderId="1" xfId="0" applyFont="1" applyBorder="1" applyAlignment="1">
      <alignment horizontal="justify" vertical="center" wrapText="1"/>
    </xf>
    <xf numFmtId="0" fontId="26" fillId="0" borderId="1" xfId="0" applyFont="1" applyBorder="1" applyAlignment="1">
      <alignment horizontal="left" vertical="center" wrapText="1"/>
    </xf>
    <xf numFmtId="0" fontId="31" fillId="0" borderId="0" xfId="0" applyFont="1" applyAlignment="1">
      <alignment vertical="center"/>
    </xf>
    <xf numFmtId="0" fontId="32" fillId="0" borderId="0" xfId="0" applyFont="1" applyAlignment="1">
      <alignment vertical="center"/>
    </xf>
    <xf numFmtId="0" fontId="27" fillId="0" borderId="0" xfId="0" applyFont="1" applyAlignment="1">
      <alignment vertical="center"/>
    </xf>
    <xf numFmtId="0" fontId="35" fillId="5" borderId="24" xfId="369" applyFont="1" applyFill="1" applyBorder="1" applyAlignment="1">
      <alignment horizontal="center" vertical="center"/>
    </xf>
    <xf numFmtId="0" fontId="36" fillId="5" borderId="24" xfId="0" applyFont="1" applyFill="1" applyBorder="1" applyAlignment="1">
      <alignment horizontal="center" vertical="center" wrapText="1"/>
    </xf>
    <xf numFmtId="0" fontId="31" fillId="0" borderId="24" xfId="369" applyFont="1" applyBorder="1" applyAlignment="1">
      <alignment vertical="center" wrapText="1"/>
    </xf>
    <xf numFmtId="0" fontId="31" fillId="0" borderId="24" xfId="369" applyFont="1" applyBorder="1" applyAlignment="1">
      <alignment horizontal="center" vertical="center" wrapText="1"/>
    </xf>
    <xf numFmtId="2" fontId="31" fillId="0" borderId="24" xfId="369" applyNumberFormat="1" applyFont="1" applyBorder="1" applyAlignment="1">
      <alignment horizontal="center" vertical="center" wrapText="1"/>
    </xf>
    <xf numFmtId="0" fontId="36" fillId="2" borderId="24" xfId="369" applyFont="1" applyFill="1" applyBorder="1" applyAlignment="1">
      <alignment vertical="center" wrapText="1"/>
    </xf>
    <xf numFmtId="0" fontId="35" fillId="2" borderId="24" xfId="369" applyFont="1" applyFill="1" applyBorder="1" applyAlignment="1">
      <alignment horizontal="center" vertical="center" wrapText="1"/>
    </xf>
    <xf numFmtId="1" fontId="35" fillId="2" borderId="24" xfId="369" applyNumberFormat="1" applyFont="1" applyFill="1" applyBorder="1" applyAlignment="1">
      <alignment horizontal="center" vertical="center" wrapText="1"/>
    </xf>
    <xf numFmtId="2" fontId="35" fillId="2" borderId="24" xfId="369" applyNumberFormat="1" applyFont="1" applyFill="1" applyBorder="1" applyAlignment="1">
      <alignment horizontal="center" vertical="center" wrapText="1"/>
    </xf>
    <xf numFmtId="1" fontId="31" fillId="0" borderId="24" xfId="369" applyNumberFormat="1" applyFont="1" applyBorder="1" applyAlignment="1">
      <alignment horizontal="center" vertical="center" wrapText="1"/>
    </xf>
    <xf numFmtId="0" fontId="34" fillId="4" borderId="24" xfId="369" applyFont="1" applyFill="1" applyBorder="1" applyAlignment="1">
      <alignment horizontal="right" vertical="center"/>
    </xf>
    <xf numFmtId="0" fontId="34" fillId="3" borderId="24" xfId="369" applyFont="1" applyFill="1" applyBorder="1" applyAlignment="1">
      <alignment horizontal="right" vertical="center"/>
    </xf>
    <xf numFmtId="1" fontId="34" fillId="3" borderId="24" xfId="369" applyNumberFormat="1" applyFont="1" applyFill="1" applyBorder="1" applyAlignment="1">
      <alignment horizontal="center" vertical="center"/>
    </xf>
    <xf numFmtId="2" fontId="34" fillId="3" borderId="24" xfId="3" applyNumberFormat="1" applyFont="1" applyFill="1" applyBorder="1" applyAlignment="1">
      <alignment horizontal="center" vertical="center"/>
    </xf>
    <xf numFmtId="0" fontId="37" fillId="0" borderId="24" xfId="0" applyFont="1" applyBorder="1" applyAlignment="1">
      <alignment horizontal="left" vertical="center" wrapText="1"/>
    </xf>
    <xf numFmtId="0" fontId="36" fillId="0" borderId="0" xfId="0" applyFont="1" applyAlignment="1">
      <alignment horizontal="righ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33" fillId="0" borderId="23" xfId="0" applyFont="1" applyBorder="1" applyAlignment="1">
      <alignment vertical="center"/>
    </xf>
    <xf numFmtId="0" fontId="27" fillId="0" borderId="22" xfId="0" applyFont="1" applyBorder="1" applyAlignment="1">
      <alignment vertical="center"/>
    </xf>
    <xf numFmtId="0" fontId="27" fillId="0" borderId="12"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6" fillId="5" borderId="1" xfId="147" applyFont="1" applyFill="1" applyBorder="1" applyAlignment="1">
      <alignment horizontal="center" vertical="center" wrapText="1"/>
    </xf>
    <xf numFmtId="0" fontId="11" fillId="3" borderId="7" xfId="147" applyFont="1" applyFill="1" applyBorder="1" applyAlignment="1">
      <alignment vertical="center"/>
    </xf>
    <xf numFmtId="0" fontId="11" fillId="3" borderId="8" xfId="147" applyFont="1" applyFill="1" applyBorder="1" applyAlignment="1">
      <alignment vertical="center"/>
    </xf>
    <xf numFmtId="0" fontId="5" fillId="0" borderId="22" xfId="147" applyFont="1" applyBorder="1" applyAlignment="1">
      <alignment vertical="center"/>
    </xf>
    <xf numFmtId="0" fontId="38" fillId="0" borderId="23" xfId="147" applyFont="1" applyBorder="1" applyAlignment="1">
      <alignment vertical="center"/>
    </xf>
    <xf numFmtId="0" fontId="38" fillId="0" borderId="12" xfId="147" applyFont="1" applyBorder="1" applyAlignment="1">
      <alignment vertical="center"/>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24" fillId="5" borderId="6" xfId="0" applyFont="1" applyFill="1" applyBorder="1" applyAlignment="1">
      <alignment horizontal="justify" vertical="center" wrapText="1"/>
    </xf>
    <xf numFmtId="0" fontId="24" fillId="5" borderId="7" xfId="0" applyFont="1" applyFill="1" applyBorder="1" applyAlignment="1">
      <alignment horizontal="justify" vertical="center" wrapText="1"/>
    </xf>
    <xf numFmtId="0" fontId="24" fillId="5" borderId="8" xfId="0" applyFont="1" applyFill="1" applyBorder="1" applyAlignment="1">
      <alignment horizontal="justify" vertical="center" wrapText="1"/>
    </xf>
    <xf numFmtId="0" fontId="4" fillId="0" borderId="2" xfId="0" applyFont="1" applyBorder="1" applyAlignment="1">
      <alignment horizontal="left" vertical="top" wrapText="1"/>
    </xf>
    <xf numFmtId="0" fontId="26" fillId="0" borderId="1" xfId="346" applyFont="1" applyBorder="1" applyAlignment="1">
      <alignment horizontal="justify" vertical="center" wrapText="1"/>
    </xf>
    <xf numFmtId="44" fontId="1" fillId="0" borderId="1" xfId="35" applyFont="1" applyBorder="1" applyAlignment="1">
      <alignment horizontal="justify" vertical="center" wrapText="1"/>
    </xf>
    <xf numFmtId="0" fontId="24" fillId="2" borderId="6" xfId="0" applyFont="1" applyFill="1" applyBorder="1" applyAlignment="1">
      <alignment horizontal="justify" vertical="center" wrapText="1"/>
    </xf>
    <xf numFmtId="0" fontId="24" fillId="2" borderId="7" xfId="0" applyFont="1" applyFill="1" applyBorder="1" applyAlignment="1">
      <alignment horizontal="justify" vertical="center" wrapText="1"/>
    </xf>
    <xf numFmtId="0" fontId="24" fillId="2" borderId="8" xfId="0" applyFont="1" applyFill="1" applyBorder="1" applyAlignment="1">
      <alignment horizontal="justify" vertical="center" wrapText="1"/>
    </xf>
    <xf numFmtId="0" fontId="24" fillId="2" borderId="6"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justify" vertical="center" wrapText="1"/>
    </xf>
    <xf numFmtId="0" fontId="27" fillId="5" borderId="6" xfId="0" applyFont="1" applyFill="1" applyBorder="1" applyAlignment="1">
      <alignment horizontal="left" vertical="top" wrapText="1"/>
    </xf>
    <xf numFmtId="0" fontId="27" fillId="5" borderId="7" xfId="0" applyFont="1" applyFill="1" applyBorder="1" applyAlignment="1">
      <alignment horizontal="left" vertical="top" wrapText="1"/>
    </xf>
    <xf numFmtId="0" fontId="27" fillId="5" borderId="8" xfId="0" applyFont="1" applyFill="1" applyBorder="1" applyAlignment="1">
      <alignment horizontal="left" vertical="top" wrapText="1"/>
    </xf>
    <xf numFmtId="1" fontId="6" fillId="6" borderId="2" xfId="31" applyNumberFormat="1" applyFont="1" applyFill="1" applyBorder="1" applyAlignment="1">
      <alignment horizontal="right" vertical="center" wrapText="1"/>
    </xf>
    <xf numFmtId="1" fontId="5" fillId="6" borderId="2" xfId="31" applyNumberFormat="1" applyFont="1" applyFill="1" applyBorder="1" applyAlignment="1">
      <alignment horizontal="right" vertical="center" wrapText="1"/>
    </xf>
    <xf numFmtId="1" fontId="5" fillId="6" borderId="2" xfId="31" applyNumberFormat="1" applyFont="1" applyFill="1" applyBorder="1" applyAlignment="1">
      <alignment vertical="center" wrapText="1"/>
    </xf>
    <xf numFmtId="44" fontId="6" fillId="6" borderId="2" xfId="31" applyFont="1" applyFill="1" applyBorder="1" applyAlignment="1">
      <alignment vertical="center" wrapText="1"/>
    </xf>
    <xf numFmtId="0" fontId="27" fillId="5" borderId="1" xfId="0" applyFont="1" applyFill="1" applyBorder="1" applyAlignment="1">
      <alignment horizontal="left" vertical="top" wrapText="1"/>
    </xf>
    <xf numFmtId="1" fontId="27" fillId="5" borderId="7" xfId="0" applyNumberFormat="1" applyFont="1" applyFill="1" applyBorder="1" applyAlignment="1">
      <alignment horizontal="left" vertical="top" wrapText="1"/>
    </xf>
    <xf numFmtId="1" fontId="6" fillId="6" borderId="1" xfId="31" applyNumberFormat="1" applyFont="1" applyFill="1" applyBorder="1" applyAlignment="1">
      <alignment horizontal="right" vertical="center" wrapText="1"/>
    </xf>
    <xf numFmtId="1" fontId="5" fillId="6" borderId="1" xfId="31" applyNumberFormat="1" applyFont="1" applyFill="1" applyBorder="1" applyAlignment="1">
      <alignment horizontal="right" vertical="center" wrapText="1"/>
    </xf>
    <xf numFmtId="1" fontId="5" fillId="6" borderId="1" xfId="31" applyNumberFormat="1" applyFont="1" applyFill="1" applyBorder="1" applyAlignment="1">
      <alignment vertical="center" wrapText="1"/>
    </xf>
    <xf numFmtId="0" fontId="6" fillId="5" borderId="6" xfId="147" applyFont="1" applyFill="1" applyBorder="1" applyAlignment="1">
      <alignment horizontal="left" vertical="center"/>
    </xf>
    <xf numFmtId="0" fontId="6" fillId="5" borderId="7" xfId="147" applyFont="1" applyFill="1" applyBorder="1" applyAlignment="1">
      <alignment horizontal="left" vertical="center"/>
    </xf>
    <xf numFmtId="0" fontId="6" fillId="5" borderId="7" xfId="147" applyFont="1" applyFill="1" applyBorder="1" applyAlignment="1">
      <alignment horizontal="center" vertical="center" wrapText="1"/>
    </xf>
    <xf numFmtId="0" fontId="5" fillId="5" borderId="8" xfId="147" applyFont="1" applyFill="1" applyBorder="1" applyAlignment="1">
      <alignment vertical="center"/>
    </xf>
    <xf numFmtId="0" fontId="6" fillId="5" borderId="2" xfId="147" applyFont="1" applyFill="1" applyBorder="1" applyAlignment="1">
      <alignment horizontal="center" vertical="center" wrapText="1"/>
    </xf>
    <xf numFmtId="0" fontId="11" fillId="3" borderId="14" xfId="147" applyFont="1" applyFill="1" applyBorder="1" applyAlignment="1">
      <alignment vertical="center"/>
    </xf>
    <xf numFmtId="44" fontId="7" fillId="3" borderId="2" xfId="31" applyFont="1" applyFill="1" applyBorder="1" applyAlignment="1">
      <alignment horizontal="center" vertical="center"/>
    </xf>
    <xf numFmtId="168" fontId="34" fillId="4" borderId="24" xfId="369" applyNumberFormat="1" applyFont="1" applyFill="1" applyBorder="1" applyAlignment="1">
      <alignment horizontal="center" vertical="center"/>
    </xf>
    <xf numFmtId="1" fontId="34" fillId="4" borderId="24" xfId="369" applyNumberFormat="1" applyFont="1" applyFill="1" applyBorder="1" applyAlignment="1">
      <alignment horizontal="center" vertical="center"/>
    </xf>
    <xf numFmtId="2" fontId="34" fillId="4" borderId="24" xfId="369" applyNumberFormat="1" applyFont="1" applyFill="1" applyBorder="1" applyAlignment="1">
      <alignment horizontal="center" vertical="center"/>
    </xf>
    <xf numFmtId="168" fontId="31" fillId="0" borderId="24" xfId="369" applyNumberFormat="1" applyFont="1" applyBorder="1" applyAlignment="1">
      <alignment horizontal="center" vertical="center" wrapText="1"/>
    </xf>
    <xf numFmtId="168" fontId="35" fillId="2" borderId="24" xfId="369" applyNumberFormat="1" applyFont="1" applyFill="1" applyBorder="1" applyAlignment="1">
      <alignment horizontal="center" vertical="center" wrapText="1"/>
    </xf>
    <xf numFmtId="168" fontId="36" fillId="2" borderId="24" xfId="369" applyNumberFormat="1" applyFont="1" applyFill="1" applyBorder="1" applyAlignment="1">
      <alignment vertical="center" wrapText="1"/>
    </xf>
    <xf numFmtId="0" fontId="40" fillId="7" borderId="0" xfId="4" applyFont="1" applyFill="1"/>
    <xf numFmtId="0" fontId="9" fillId="4" borderId="6" xfId="147" applyFont="1" applyFill="1" applyBorder="1" applyAlignment="1">
      <alignment horizontal="left" vertical="center"/>
    </xf>
    <xf numFmtId="0" fontId="9" fillId="4" borderId="7" xfId="147" applyFont="1" applyFill="1" applyBorder="1" applyAlignment="1">
      <alignment horizontal="left" vertical="center"/>
    </xf>
    <xf numFmtId="44" fontId="9" fillId="4" borderId="7" xfId="31" applyFont="1" applyFill="1" applyBorder="1" applyAlignment="1">
      <alignment horizontal="left" vertical="center" wrapText="1"/>
    </xf>
    <xf numFmtId="0" fontId="9" fillId="4" borderId="7" xfId="147" applyFont="1" applyFill="1" applyBorder="1" applyAlignment="1">
      <alignment horizontal="left" vertical="center" wrapText="1"/>
    </xf>
    <xf numFmtId="0" fontId="9" fillId="4" borderId="8" xfId="147" applyFont="1" applyFill="1" applyBorder="1" applyAlignment="1">
      <alignment horizontal="left" vertical="center" wrapText="1"/>
    </xf>
    <xf numFmtId="0" fontId="4" fillId="8" borderId="2" xfId="0" applyFont="1" applyFill="1" applyBorder="1" applyAlignment="1">
      <alignment horizontal="left" vertical="top" wrapText="1"/>
    </xf>
    <xf numFmtId="0" fontId="4" fillId="8" borderId="1" xfId="0" applyFont="1" applyFill="1" applyBorder="1" applyAlignment="1">
      <alignment horizontal="left" vertical="top" wrapText="1"/>
    </xf>
    <xf numFmtId="0" fontId="26" fillId="8" borderId="1" xfId="0" applyFont="1" applyFill="1" applyBorder="1" applyAlignment="1">
      <alignment horizontal="justify" vertical="center" wrapText="1"/>
    </xf>
    <xf numFmtId="0" fontId="9" fillId="4" borderId="6" xfId="0" applyFont="1" applyFill="1" applyBorder="1" applyAlignment="1">
      <alignment vertical="center"/>
    </xf>
    <xf numFmtId="0" fontId="9" fillId="4" borderId="7" xfId="0" applyFont="1" applyFill="1" applyBorder="1" applyAlignment="1">
      <alignment vertical="center"/>
    </xf>
    <xf numFmtId="0" fontId="9" fillId="4" borderId="8" xfId="0" applyFont="1" applyFill="1" applyBorder="1" applyAlignment="1">
      <alignment vertical="center"/>
    </xf>
    <xf numFmtId="0" fontId="1" fillId="0" borderId="0" xfId="317" applyFont="1" applyAlignment="1">
      <alignment vertical="center"/>
    </xf>
    <xf numFmtId="0" fontId="27" fillId="2" borderId="6" xfId="0" applyFont="1" applyFill="1" applyBorder="1" applyAlignment="1">
      <alignment horizontal="left" vertical="center" wrapText="1"/>
    </xf>
    <xf numFmtId="0" fontId="27" fillId="2" borderId="7"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0" borderId="1" xfId="346" applyFont="1" applyBorder="1" applyAlignment="1">
      <alignment horizontal="justify" vertical="center" wrapText="1"/>
    </xf>
    <xf numFmtId="44" fontId="4" fillId="0" borderId="1" xfId="35" applyFont="1" applyBorder="1" applyAlignment="1">
      <alignment horizontal="justify" vertical="center" wrapText="1"/>
    </xf>
    <xf numFmtId="0" fontId="41" fillId="0" borderId="5" xfId="4" applyFont="1" applyBorder="1" applyAlignment="1">
      <alignment horizontal="center" vertical="center" wrapText="1"/>
    </xf>
    <xf numFmtId="165" fontId="42" fillId="0" borderId="0" xfId="32" quotePrefix="1" applyNumberFormat="1" applyFont="1" applyBorder="1" applyAlignment="1">
      <alignment horizontal="left" vertical="center" wrapText="1"/>
    </xf>
    <xf numFmtId="0" fontId="4" fillId="0" borderId="0" xfId="317" applyFont="1" applyAlignment="1">
      <alignment vertical="center"/>
    </xf>
  </cellXfs>
  <cellStyles count="520">
    <cellStyle name="0,0_x000d__x000a_NA_x000d__x000a_" xfId="5" xr:uid="{00000000-0005-0000-0000-000000000000}"/>
    <cellStyle name="Euro" xfId="1" xr:uid="{00000000-0005-0000-0000-000001000000}"/>
    <cellStyle name="Euro 2" xfId="6" xr:uid="{00000000-0005-0000-0000-000002000000}"/>
    <cellStyle name="Milliers 2" xfId="7" xr:uid="{00000000-0005-0000-0000-000003000000}"/>
    <cellStyle name="Milliers 2 2" xfId="8" xr:uid="{00000000-0005-0000-0000-000004000000}"/>
    <cellStyle name="Milliers 2 2 2" xfId="9" xr:uid="{00000000-0005-0000-0000-000005000000}"/>
    <cellStyle name="Milliers 2 2 2 2" xfId="10" xr:uid="{00000000-0005-0000-0000-000006000000}"/>
    <cellStyle name="Milliers 2 2 2 3" xfId="11" xr:uid="{00000000-0005-0000-0000-000007000000}"/>
    <cellStyle name="Milliers 2 2 3" xfId="12" xr:uid="{00000000-0005-0000-0000-000008000000}"/>
    <cellStyle name="Milliers 2 2 4" xfId="13" xr:uid="{00000000-0005-0000-0000-000009000000}"/>
    <cellStyle name="Milliers 2 3" xfId="14" xr:uid="{00000000-0005-0000-0000-00000A000000}"/>
    <cellStyle name="Milliers 2 3 2" xfId="15" xr:uid="{00000000-0005-0000-0000-00000B000000}"/>
    <cellStyle name="Milliers 2 3 3" xfId="16" xr:uid="{00000000-0005-0000-0000-00000C000000}"/>
    <cellStyle name="Milliers 2 4" xfId="17" xr:uid="{00000000-0005-0000-0000-00000D000000}"/>
    <cellStyle name="Milliers 2 4 2" xfId="18" xr:uid="{00000000-0005-0000-0000-00000E000000}"/>
    <cellStyle name="Milliers 2 4 3" xfId="19" xr:uid="{00000000-0005-0000-0000-00000F000000}"/>
    <cellStyle name="Milliers 2 5" xfId="20" xr:uid="{00000000-0005-0000-0000-000010000000}"/>
    <cellStyle name="Milliers 2 5 2" xfId="21" xr:uid="{00000000-0005-0000-0000-000011000000}"/>
    <cellStyle name="Milliers 2 5 3" xfId="22" xr:uid="{00000000-0005-0000-0000-000012000000}"/>
    <cellStyle name="Milliers 2 6" xfId="23" xr:uid="{00000000-0005-0000-0000-000013000000}"/>
    <cellStyle name="Milliers 2 6 2" xfId="24" xr:uid="{00000000-0005-0000-0000-000014000000}"/>
    <cellStyle name="Milliers 2 6 3" xfId="25" xr:uid="{00000000-0005-0000-0000-000015000000}"/>
    <cellStyle name="Milliers 2 7" xfId="26" xr:uid="{00000000-0005-0000-0000-000016000000}"/>
    <cellStyle name="Milliers 2 8" xfId="27" xr:uid="{00000000-0005-0000-0000-000017000000}"/>
    <cellStyle name="Milliers 2 9" xfId="28" xr:uid="{00000000-0005-0000-0000-000018000000}"/>
    <cellStyle name="Milliers 3" xfId="29" xr:uid="{00000000-0005-0000-0000-000019000000}"/>
    <cellStyle name="Milliers 3 2" xfId="30" xr:uid="{00000000-0005-0000-0000-00001A000000}"/>
    <cellStyle name="Monétaire 10" xfId="31" xr:uid="{00000000-0005-0000-0000-00001B000000}"/>
    <cellStyle name="Monétaire 11" xfId="32" xr:uid="{00000000-0005-0000-0000-00001C000000}"/>
    <cellStyle name="Monétaire 12" xfId="33" xr:uid="{00000000-0005-0000-0000-00001D000000}"/>
    <cellStyle name="Monétaire 13" xfId="34" xr:uid="{00000000-0005-0000-0000-00001E000000}"/>
    <cellStyle name="Monétaire 2" xfId="35" xr:uid="{00000000-0005-0000-0000-00001F000000}"/>
    <cellStyle name="Monétaire 2 2" xfId="36" xr:uid="{00000000-0005-0000-0000-000020000000}"/>
    <cellStyle name="Monétaire 2 3" xfId="37" xr:uid="{00000000-0005-0000-0000-000021000000}"/>
    <cellStyle name="Monétaire 3" xfId="38" xr:uid="{00000000-0005-0000-0000-000022000000}"/>
    <cellStyle name="Monétaire 3 2" xfId="39" xr:uid="{00000000-0005-0000-0000-000023000000}"/>
    <cellStyle name="Monétaire 3 2 2" xfId="40" xr:uid="{00000000-0005-0000-0000-000024000000}"/>
    <cellStyle name="Monétaire 3 2 2 2" xfId="41" xr:uid="{00000000-0005-0000-0000-000025000000}"/>
    <cellStyle name="Monétaire 3 2 2 3" xfId="42" xr:uid="{00000000-0005-0000-0000-000026000000}"/>
    <cellStyle name="Monétaire 3 2 3" xfId="43" xr:uid="{00000000-0005-0000-0000-000027000000}"/>
    <cellStyle name="Monétaire 3 2 4" xfId="44" xr:uid="{00000000-0005-0000-0000-000028000000}"/>
    <cellStyle name="Monétaire 3 2 5" xfId="45" xr:uid="{00000000-0005-0000-0000-000029000000}"/>
    <cellStyle name="Monétaire 3 3" xfId="46" xr:uid="{00000000-0005-0000-0000-00002A000000}"/>
    <cellStyle name="Monétaire 3 3 2" xfId="47" xr:uid="{00000000-0005-0000-0000-00002B000000}"/>
    <cellStyle name="Monétaire 3 3 3" xfId="48" xr:uid="{00000000-0005-0000-0000-00002C000000}"/>
    <cellStyle name="Monétaire 3 3 4" xfId="49" xr:uid="{00000000-0005-0000-0000-00002D000000}"/>
    <cellStyle name="Monétaire 3 4" xfId="50" xr:uid="{00000000-0005-0000-0000-00002E000000}"/>
    <cellStyle name="Monétaire 3 4 2" xfId="51" xr:uid="{00000000-0005-0000-0000-00002F000000}"/>
    <cellStyle name="Monétaire 3 4 3" xfId="52" xr:uid="{00000000-0005-0000-0000-000030000000}"/>
    <cellStyle name="Monétaire 3 4 4" xfId="53" xr:uid="{00000000-0005-0000-0000-000031000000}"/>
    <cellStyle name="Monétaire 3 5" xfId="54" xr:uid="{00000000-0005-0000-0000-000032000000}"/>
    <cellStyle name="Monétaire 3 5 2" xfId="55" xr:uid="{00000000-0005-0000-0000-000033000000}"/>
    <cellStyle name="Monétaire 3 5 3" xfId="56" xr:uid="{00000000-0005-0000-0000-000034000000}"/>
    <cellStyle name="Monétaire 3 6" xfId="57" xr:uid="{00000000-0005-0000-0000-000035000000}"/>
    <cellStyle name="Monétaire 3 6 2" xfId="58" xr:uid="{00000000-0005-0000-0000-000036000000}"/>
    <cellStyle name="Monétaire 3 6 3" xfId="59" xr:uid="{00000000-0005-0000-0000-000037000000}"/>
    <cellStyle name="Monétaire 3 7" xfId="60" xr:uid="{00000000-0005-0000-0000-000038000000}"/>
    <cellStyle name="Monétaire 3 8" xfId="61" xr:uid="{00000000-0005-0000-0000-000039000000}"/>
    <cellStyle name="Monétaire 3 9" xfId="62" xr:uid="{00000000-0005-0000-0000-00003A000000}"/>
    <cellStyle name="Monétaire 4" xfId="63" xr:uid="{00000000-0005-0000-0000-00003B000000}"/>
    <cellStyle name="Monétaire 4 2" xfId="64" xr:uid="{00000000-0005-0000-0000-00003C000000}"/>
    <cellStyle name="Monétaire 4 2 2" xfId="65" xr:uid="{00000000-0005-0000-0000-00003D000000}"/>
    <cellStyle name="Monétaire 4 2 2 2" xfId="66" xr:uid="{00000000-0005-0000-0000-00003E000000}"/>
    <cellStyle name="Monétaire 4 2 2 3" xfId="67" xr:uid="{00000000-0005-0000-0000-00003F000000}"/>
    <cellStyle name="Monétaire 4 2 3" xfId="68" xr:uid="{00000000-0005-0000-0000-000040000000}"/>
    <cellStyle name="Monétaire 4 2 4" xfId="69" xr:uid="{00000000-0005-0000-0000-000041000000}"/>
    <cellStyle name="Monétaire 4 3" xfId="70" xr:uid="{00000000-0005-0000-0000-000042000000}"/>
    <cellStyle name="Monétaire 4 3 2" xfId="71" xr:uid="{00000000-0005-0000-0000-000043000000}"/>
    <cellStyle name="Monétaire 4 3 3" xfId="72" xr:uid="{00000000-0005-0000-0000-000044000000}"/>
    <cellStyle name="Monétaire 4 4" xfId="73" xr:uid="{00000000-0005-0000-0000-000045000000}"/>
    <cellStyle name="Monétaire 4 4 2" xfId="74" xr:uid="{00000000-0005-0000-0000-000046000000}"/>
    <cellStyle name="Monétaire 4 4 3" xfId="75" xr:uid="{00000000-0005-0000-0000-000047000000}"/>
    <cellStyle name="Monétaire 4 5" xfId="76" xr:uid="{00000000-0005-0000-0000-000048000000}"/>
    <cellStyle name="Monétaire 4 5 2" xfId="77" xr:uid="{00000000-0005-0000-0000-000049000000}"/>
    <cellStyle name="Monétaire 4 5 3" xfId="78" xr:uid="{00000000-0005-0000-0000-00004A000000}"/>
    <cellStyle name="Monétaire 4 6" xfId="79" xr:uid="{00000000-0005-0000-0000-00004B000000}"/>
    <cellStyle name="Monétaire 4 6 2" xfId="80" xr:uid="{00000000-0005-0000-0000-00004C000000}"/>
    <cellStyle name="Monétaire 4 6 3" xfId="81" xr:uid="{00000000-0005-0000-0000-00004D000000}"/>
    <cellStyle name="Monétaire 4 7" xfId="82" xr:uid="{00000000-0005-0000-0000-00004E000000}"/>
    <cellStyle name="Monétaire 4 8" xfId="83" xr:uid="{00000000-0005-0000-0000-00004F000000}"/>
    <cellStyle name="Monétaire 4 9" xfId="84" xr:uid="{00000000-0005-0000-0000-000050000000}"/>
    <cellStyle name="Monétaire 5" xfId="85" xr:uid="{00000000-0005-0000-0000-000051000000}"/>
    <cellStyle name="Monétaire 5 2" xfId="86" xr:uid="{00000000-0005-0000-0000-000052000000}"/>
    <cellStyle name="Monétaire 5 2 2" xfId="87" xr:uid="{00000000-0005-0000-0000-000053000000}"/>
    <cellStyle name="Monétaire 5 2 2 2" xfId="88" xr:uid="{00000000-0005-0000-0000-000054000000}"/>
    <cellStyle name="Monétaire 5 2 2 3" xfId="89" xr:uid="{00000000-0005-0000-0000-000055000000}"/>
    <cellStyle name="Monétaire 5 2 3" xfId="90" xr:uid="{00000000-0005-0000-0000-000056000000}"/>
    <cellStyle name="Monétaire 5 2 4" xfId="91" xr:uid="{00000000-0005-0000-0000-000057000000}"/>
    <cellStyle name="Monétaire 5 3" xfId="92" xr:uid="{00000000-0005-0000-0000-000058000000}"/>
    <cellStyle name="Monétaire 5 3 2" xfId="93" xr:uid="{00000000-0005-0000-0000-000059000000}"/>
    <cellStyle name="Monétaire 5 3 3" xfId="94" xr:uid="{00000000-0005-0000-0000-00005A000000}"/>
    <cellStyle name="Monétaire 5 4" xfId="95" xr:uid="{00000000-0005-0000-0000-00005B000000}"/>
    <cellStyle name="Monétaire 5 4 2" xfId="96" xr:uid="{00000000-0005-0000-0000-00005C000000}"/>
    <cellStyle name="Monétaire 5 4 3" xfId="97" xr:uid="{00000000-0005-0000-0000-00005D000000}"/>
    <cellStyle name="Monétaire 5 5" xfId="98" xr:uid="{00000000-0005-0000-0000-00005E000000}"/>
    <cellStyle name="Monétaire 5 5 2" xfId="99" xr:uid="{00000000-0005-0000-0000-00005F000000}"/>
    <cellStyle name="Monétaire 5 5 3" xfId="100" xr:uid="{00000000-0005-0000-0000-000060000000}"/>
    <cellStyle name="Monétaire 5 6" xfId="101" xr:uid="{00000000-0005-0000-0000-000061000000}"/>
    <cellStyle name="Monétaire 5 6 2" xfId="102" xr:uid="{00000000-0005-0000-0000-000062000000}"/>
    <cellStyle name="Monétaire 5 6 3" xfId="103" xr:uid="{00000000-0005-0000-0000-000063000000}"/>
    <cellStyle name="Monétaire 5 7" xfId="104" xr:uid="{00000000-0005-0000-0000-000064000000}"/>
    <cellStyle name="Monétaire 5 8" xfId="105" xr:uid="{00000000-0005-0000-0000-000065000000}"/>
    <cellStyle name="Monétaire 5 9" xfId="106" xr:uid="{00000000-0005-0000-0000-000066000000}"/>
    <cellStyle name="Monétaire 6" xfId="107" xr:uid="{00000000-0005-0000-0000-000067000000}"/>
    <cellStyle name="Monétaire 6 2" xfId="108" xr:uid="{00000000-0005-0000-0000-000068000000}"/>
    <cellStyle name="Monétaire 6 2 2" xfId="109" xr:uid="{00000000-0005-0000-0000-000069000000}"/>
    <cellStyle name="Monétaire 6 2 3" xfId="110" xr:uid="{00000000-0005-0000-0000-00006A000000}"/>
    <cellStyle name="Monétaire 6 3" xfId="111" xr:uid="{00000000-0005-0000-0000-00006B000000}"/>
    <cellStyle name="Monétaire 6 3 2" xfId="112" xr:uid="{00000000-0005-0000-0000-00006C000000}"/>
    <cellStyle name="Monétaire 6 3 3" xfId="113" xr:uid="{00000000-0005-0000-0000-00006D000000}"/>
    <cellStyle name="Monétaire 6 4" xfId="114" xr:uid="{00000000-0005-0000-0000-00006E000000}"/>
    <cellStyle name="Monétaire 6 4 2" xfId="115" xr:uid="{00000000-0005-0000-0000-00006F000000}"/>
    <cellStyle name="Monétaire 6 4 3" xfId="116" xr:uid="{00000000-0005-0000-0000-000070000000}"/>
    <cellStyle name="Monétaire 6 5" xfId="117" xr:uid="{00000000-0005-0000-0000-000071000000}"/>
    <cellStyle name="Monétaire 6 5 2" xfId="118" xr:uid="{00000000-0005-0000-0000-000072000000}"/>
    <cellStyle name="Monétaire 6 5 3" xfId="119" xr:uid="{00000000-0005-0000-0000-000073000000}"/>
    <cellStyle name="Monétaire 6 6" xfId="120" xr:uid="{00000000-0005-0000-0000-000074000000}"/>
    <cellStyle name="Monétaire 6 7" xfId="121" xr:uid="{00000000-0005-0000-0000-000075000000}"/>
    <cellStyle name="Monétaire 7" xfId="122" xr:uid="{00000000-0005-0000-0000-000076000000}"/>
    <cellStyle name="Monétaire 7 2" xfId="123" xr:uid="{00000000-0005-0000-0000-000077000000}"/>
    <cellStyle name="Monétaire 7 2 2" xfId="124" xr:uid="{00000000-0005-0000-0000-000078000000}"/>
    <cellStyle name="Monétaire 7 2 3" xfId="125" xr:uid="{00000000-0005-0000-0000-000079000000}"/>
    <cellStyle name="Monétaire 7 3" xfId="126" xr:uid="{00000000-0005-0000-0000-00007A000000}"/>
    <cellStyle name="Monétaire 7 3 2" xfId="127" xr:uid="{00000000-0005-0000-0000-00007B000000}"/>
    <cellStyle name="Monétaire 7 3 3" xfId="128" xr:uid="{00000000-0005-0000-0000-00007C000000}"/>
    <cellStyle name="Monétaire 7 4" xfId="129" xr:uid="{00000000-0005-0000-0000-00007D000000}"/>
    <cellStyle name="Monétaire 7 4 2" xfId="130" xr:uid="{00000000-0005-0000-0000-00007E000000}"/>
    <cellStyle name="Monétaire 7 4 3" xfId="131" xr:uid="{00000000-0005-0000-0000-00007F000000}"/>
    <cellStyle name="Monétaire 7 5" xfId="132" xr:uid="{00000000-0005-0000-0000-000080000000}"/>
    <cellStyle name="Monétaire 7 6" xfId="133" xr:uid="{00000000-0005-0000-0000-000081000000}"/>
    <cellStyle name="Monétaire 8" xfId="134" xr:uid="{00000000-0005-0000-0000-000082000000}"/>
    <cellStyle name="Monétaire 8 2" xfId="135" xr:uid="{00000000-0005-0000-0000-000083000000}"/>
    <cellStyle name="Monétaire 8 2 2" xfId="136" xr:uid="{00000000-0005-0000-0000-000084000000}"/>
    <cellStyle name="Monétaire 8 2 3" xfId="137" xr:uid="{00000000-0005-0000-0000-000085000000}"/>
    <cellStyle name="Monétaire 8 3" xfId="138" xr:uid="{00000000-0005-0000-0000-000086000000}"/>
    <cellStyle name="Monétaire 8 3 2" xfId="139" xr:uid="{00000000-0005-0000-0000-000087000000}"/>
    <cellStyle name="Monétaire 8 3 3" xfId="140" xr:uid="{00000000-0005-0000-0000-000088000000}"/>
    <cellStyle name="Monétaire 8 4" xfId="141" xr:uid="{00000000-0005-0000-0000-000089000000}"/>
    <cellStyle name="Monétaire 8 4 2" xfId="142" xr:uid="{00000000-0005-0000-0000-00008A000000}"/>
    <cellStyle name="Monétaire 8 4 3" xfId="143" xr:uid="{00000000-0005-0000-0000-00008B000000}"/>
    <cellStyle name="Monétaire 8 5" xfId="144" xr:uid="{00000000-0005-0000-0000-00008C000000}"/>
    <cellStyle name="Monétaire 8 6" xfId="145" xr:uid="{00000000-0005-0000-0000-00008D000000}"/>
    <cellStyle name="Monétaire 9" xfId="146" xr:uid="{00000000-0005-0000-0000-00008E000000}"/>
    <cellStyle name="Normal" xfId="0" builtinId="0"/>
    <cellStyle name="Normal 10" xfId="4" xr:uid="{00000000-0005-0000-0000-000090000000}"/>
    <cellStyle name="Normal 10 2" xfId="147" xr:uid="{00000000-0005-0000-0000-000091000000}"/>
    <cellStyle name="Normal 10 3" xfId="148" xr:uid="{00000000-0005-0000-0000-000092000000}"/>
    <cellStyle name="Normal 10 3 2" xfId="149" xr:uid="{00000000-0005-0000-0000-000093000000}"/>
    <cellStyle name="Normal 10 3 2 2" xfId="150" xr:uid="{00000000-0005-0000-0000-000094000000}"/>
    <cellStyle name="Normal 10 3 2 3" xfId="151" xr:uid="{00000000-0005-0000-0000-000095000000}"/>
    <cellStyle name="Normal 10 3 3" xfId="152" xr:uid="{00000000-0005-0000-0000-000096000000}"/>
    <cellStyle name="Normal 10 3 4" xfId="153" xr:uid="{00000000-0005-0000-0000-000097000000}"/>
    <cellStyle name="Normal 10 4" xfId="154" xr:uid="{00000000-0005-0000-0000-000098000000}"/>
    <cellStyle name="Normal 10 4 2" xfId="155" xr:uid="{00000000-0005-0000-0000-000099000000}"/>
    <cellStyle name="Normal 10 4 3" xfId="156" xr:uid="{00000000-0005-0000-0000-00009A000000}"/>
    <cellStyle name="Normal 10 5" xfId="157" xr:uid="{00000000-0005-0000-0000-00009B000000}"/>
    <cellStyle name="Normal 10 5 2" xfId="158" xr:uid="{00000000-0005-0000-0000-00009C000000}"/>
    <cellStyle name="Normal 10 5 3" xfId="159" xr:uid="{00000000-0005-0000-0000-00009D000000}"/>
    <cellStyle name="Normal 10 6" xfId="160" xr:uid="{00000000-0005-0000-0000-00009E000000}"/>
    <cellStyle name="Normal 10 6 2" xfId="161" xr:uid="{00000000-0005-0000-0000-00009F000000}"/>
    <cellStyle name="Normal 10 6 3" xfId="162" xr:uid="{00000000-0005-0000-0000-0000A0000000}"/>
    <cellStyle name="Normal 10 7" xfId="163" xr:uid="{00000000-0005-0000-0000-0000A1000000}"/>
    <cellStyle name="Normal 10 7 2" xfId="164" xr:uid="{00000000-0005-0000-0000-0000A2000000}"/>
    <cellStyle name="Normal 10 7 3" xfId="165" xr:uid="{00000000-0005-0000-0000-0000A3000000}"/>
    <cellStyle name="Normal 10 8" xfId="166" xr:uid="{00000000-0005-0000-0000-0000A4000000}"/>
    <cellStyle name="Normal 10 9" xfId="167" xr:uid="{00000000-0005-0000-0000-0000A5000000}"/>
    <cellStyle name="Normal 11" xfId="168" xr:uid="{00000000-0005-0000-0000-0000A6000000}"/>
    <cellStyle name="Normal 11 2" xfId="169" xr:uid="{00000000-0005-0000-0000-0000A7000000}"/>
    <cellStyle name="Normal 11 2 2" xfId="170" xr:uid="{00000000-0005-0000-0000-0000A8000000}"/>
    <cellStyle name="Normal 11 2 2 2" xfId="171" xr:uid="{00000000-0005-0000-0000-0000A9000000}"/>
    <cellStyle name="Normal 11 2 2 3" xfId="172" xr:uid="{00000000-0005-0000-0000-0000AA000000}"/>
    <cellStyle name="Normal 11 2 3" xfId="173" xr:uid="{00000000-0005-0000-0000-0000AB000000}"/>
    <cellStyle name="Normal 11 2 4" xfId="174" xr:uid="{00000000-0005-0000-0000-0000AC000000}"/>
    <cellStyle name="Normal 11 3" xfId="175" xr:uid="{00000000-0005-0000-0000-0000AD000000}"/>
    <cellStyle name="Normal 11 3 2" xfId="176" xr:uid="{00000000-0005-0000-0000-0000AE000000}"/>
    <cellStyle name="Normal 11 3 3" xfId="177" xr:uid="{00000000-0005-0000-0000-0000AF000000}"/>
    <cellStyle name="Normal 11 4" xfId="178" xr:uid="{00000000-0005-0000-0000-0000B0000000}"/>
    <cellStyle name="Normal 11 4 2" xfId="179" xr:uid="{00000000-0005-0000-0000-0000B1000000}"/>
    <cellStyle name="Normal 11 4 3" xfId="180" xr:uid="{00000000-0005-0000-0000-0000B2000000}"/>
    <cellStyle name="Normal 11 5" xfId="181" xr:uid="{00000000-0005-0000-0000-0000B3000000}"/>
    <cellStyle name="Normal 11 5 2" xfId="182" xr:uid="{00000000-0005-0000-0000-0000B4000000}"/>
    <cellStyle name="Normal 11 5 3" xfId="183" xr:uid="{00000000-0005-0000-0000-0000B5000000}"/>
    <cellStyle name="Normal 11 6" xfId="184" xr:uid="{00000000-0005-0000-0000-0000B6000000}"/>
    <cellStyle name="Normal 11 6 2" xfId="185" xr:uid="{00000000-0005-0000-0000-0000B7000000}"/>
    <cellStyle name="Normal 11 6 3" xfId="186" xr:uid="{00000000-0005-0000-0000-0000B8000000}"/>
    <cellStyle name="Normal 11 7" xfId="187" xr:uid="{00000000-0005-0000-0000-0000B9000000}"/>
    <cellStyle name="Normal 11 8" xfId="188" xr:uid="{00000000-0005-0000-0000-0000BA000000}"/>
    <cellStyle name="Normal 12" xfId="189" xr:uid="{00000000-0005-0000-0000-0000BB000000}"/>
    <cellStyle name="Normal 12 10" xfId="190" xr:uid="{00000000-0005-0000-0000-0000BC000000}"/>
    <cellStyle name="Normal 12 2" xfId="191" xr:uid="{00000000-0005-0000-0000-0000BD000000}"/>
    <cellStyle name="Normal 12 2 2" xfId="192" xr:uid="{00000000-0005-0000-0000-0000BE000000}"/>
    <cellStyle name="Normal 12 2 2 2" xfId="193" xr:uid="{00000000-0005-0000-0000-0000BF000000}"/>
    <cellStyle name="Normal 12 2 2 2 2" xfId="194" xr:uid="{00000000-0005-0000-0000-0000C0000000}"/>
    <cellStyle name="Normal 12 2 2 2 3" xfId="195" xr:uid="{00000000-0005-0000-0000-0000C1000000}"/>
    <cellStyle name="Normal 12 2 2 3" xfId="196" xr:uid="{00000000-0005-0000-0000-0000C2000000}"/>
    <cellStyle name="Normal 12 2 2 4" xfId="197" xr:uid="{00000000-0005-0000-0000-0000C3000000}"/>
    <cellStyle name="Normal 12 2 3" xfId="198" xr:uid="{00000000-0005-0000-0000-0000C4000000}"/>
    <cellStyle name="Normal 12 2 3 2" xfId="199" xr:uid="{00000000-0005-0000-0000-0000C5000000}"/>
    <cellStyle name="Normal 12 2 3 3" xfId="200" xr:uid="{00000000-0005-0000-0000-0000C6000000}"/>
    <cellStyle name="Normal 12 2 4" xfId="201" xr:uid="{00000000-0005-0000-0000-0000C7000000}"/>
    <cellStyle name="Normal 12 2 4 2" xfId="202" xr:uid="{00000000-0005-0000-0000-0000C8000000}"/>
    <cellStyle name="Normal 12 2 4 3" xfId="203" xr:uid="{00000000-0005-0000-0000-0000C9000000}"/>
    <cellStyle name="Normal 12 2 5" xfId="204" xr:uid="{00000000-0005-0000-0000-0000CA000000}"/>
    <cellStyle name="Normal 12 2 5 2" xfId="205" xr:uid="{00000000-0005-0000-0000-0000CB000000}"/>
    <cellStyle name="Normal 12 2 5 3" xfId="206" xr:uid="{00000000-0005-0000-0000-0000CC000000}"/>
    <cellStyle name="Normal 12 2 6" xfId="207" xr:uid="{00000000-0005-0000-0000-0000CD000000}"/>
    <cellStyle name="Normal 12 2 6 2" xfId="208" xr:uid="{00000000-0005-0000-0000-0000CE000000}"/>
    <cellStyle name="Normal 12 2 6 3" xfId="209" xr:uid="{00000000-0005-0000-0000-0000CF000000}"/>
    <cellStyle name="Normal 12 2 7" xfId="210" xr:uid="{00000000-0005-0000-0000-0000D0000000}"/>
    <cellStyle name="Normal 12 2 8" xfId="211" xr:uid="{00000000-0005-0000-0000-0000D1000000}"/>
    <cellStyle name="Normal 12 3" xfId="212" xr:uid="{00000000-0005-0000-0000-0000D2000000}"/>
    <cellStyle name="Normal 12 3 2" xfId="213" xr:uid="{00000000-0005-0000-0000-0000D3000000}"/>
    <cellStyle name="Normal 12 3 2 2" xfId="214" xr:uid="{00000000-0005-0000-0000-0000D4000000}"/>
    <cellStyle name="Normal 12 3 2 3" xfId="215" xr:uid="{00000000-0005-0000-0000-0000D5000000}"/>
    <cellStyle name="Normal 12 3 3" xfId="216" xr:uid="{00000000-0005-0000-0000-0000D6000000}"/>
    <cellStyle name="Normal 12 3 4" xfId="217" xr:uid="{00000000-0005-0000-0000-0000D7000000}"/>
    <cellStyle name="Normal 12 4" xfId="218" xr:uid="{00000000-0005-0000-0000-0000D8000000}"/>
    <cellStyle name="Normal 12 4 2" xfId="219" xr:uid="{00000000-0005-0000-0000-0000D9000000}"/>
    <cellStyle name="Normal 12 4 3" xfId="220" xr:uid="{00000000-0005-0000-0000-0000DA000000}"/>
    <cellStyle name="Normal 12 5" xfId="221" xr:uid="{00000000-0005-0000-0000-0000DB000000}"/>
    <cellStyle name="Normal 12 5 2" xfId="222" xr:uid="{00000000-0005-0000-0000-0000DC000000}"/>
    <cellStyle name="Normal 12 5 3" xfId="223" xr:uid="{00000000-0005-0000-0000-0000DD000000}"/>
    <cellStyle name="Normal 12 6" xfId="224" xr:uid="{00000000-0005-0000-0000-0000DE000000}"/>
    <cellStyle name="Normal 12 6 2" xfId="225" xr:uid="{00000000-0005-0000-0000-0000DF000000}"/>
    <cellStyle name="Normal 12 6 3" xfId="226" xr:uid="{00000000-0005-0000-0000-0000E0000000}"/>
    <cellStyle name="Normal 12 7" xfId="227" xr:uid="{00000000-0005-0000-0000-0000E1000000}"/>
    <cellStyle name="Normal 12 7 2" xfId="228" xr:uid="{00000000-0005-0000-0000-0000E2000000}"/>
    <cellStyle name="Normal 12 7 3" xfId="229" xr:uid="{00000000-0005-0000-0000-0000E3000000}"/>
    <cellStyle name="Normal 12 8" xfId="230" xr:uid="{00000000-0005-0000-0000-0000E4000000}"/>
    <cellStyle name="Normal 12 8 2" xfId="231" xr:uid="{00000000-0005-0000-0000-0000E5000000}"/>
    <cellStyle name="Normal 12 8 3" xfId="232" xr:uid="{00000000-0005-0000-0000-0000E6000000}"/>
    <cellStyle name="Normal 12 9" xfId="233" xr:uid="{00000000-0005-0000-0000-0000E7000000}"/>
    <cellStyle name="Normal 129" xfId="234" xr:uid="{00000000-0005-0000-0000-0000E8000000}"/>
    <cellStyle name="Normal 13" xfId="235" xr:uid="{00000000-0005-0000-0000-0000E9000000}"/>
    <cellStyle name="Normal 13 2" xfId="236" xr:uid="{00000000-0005-0000-0000-0000EA000000}"/>
    <cellStyle name="Normal 13 2 2" xfId="237" xr:uid="{00000000-0005-0000-0000-0000EB000000}"/>
    <cellStyle name="Normal 13 2 2 2" xfId="238" xr:uid="{00000000-0005-0000-0000-0000EC000000}"/>
    <cellStyle name="Normal 13 2 2 3" xfId="239" xr:uid="{00000000-0005-0000-0000-0000ED000000}"/>
    <cellStyle name="Normal 13 2 3" xfId="240" xr:uid="{00000000-0005-0000-0000-0000EE000000}"/>
    <cellStyle name="Normal 13 2 4" xfId="241" xr:uid="{00000000-0005-0000-0000-0000EF000000}"/>
    <cellStyle name="Normal 13 3" xfId="242" xr:uid="{00000000-0005-0000-0000-0000F0000000}"/>
    <cellStyle name="Normal 13 3 2" xfId="243" xr:uid="{00000000-0005-0000-0000-0000F1000000}"/>
    <cellStyle name="Normal 13 3 3" xfId="244" xr:uid="{00000000-0005-0000-0000-0000F2000000}"/>
    <cellStyle name="Normal 13 4" xfId="245" xr:uid="{00000000-0005-0000-0000-0000F3000000}"/>
    <cellStyle name="Normal 13 4 2" xfId="246" xr:uid="{00000000-0005-0000-0000-0000F4000000}"/>
    <cellStyle name="Normal 13 4 3" xfId="247" xr:uid="{00000000-0005-0000-0000-0000F5000000}"/>
    <cellStyle name="Normal 13 5" xfId="248" xr:uid="{00000000-0005-0000-0000-0000F6000000}"/>
    <cellStyle name="Normal 13 5 2" xfId="249" xr:uid="{00000000-0005-0000-0000-0000F7000000}"/>
    <cellStyle name="Normal 13 5 3" xfId="250" xr:uid="{00000000-0005-0000-0000-0000F8000000}"/>
    <cellStyle name="Normal 13 6" xfId="251" xr:uid="{00000000-0005-0000-0000-0000F9000000}"/>
    <cellStyle name="Normal 13 6 2" xfId="252" xr:uid="{00000000-0005-0000-0000-0000FA000000}"/>
    <cellStyle name="Normal 13 6 3" xfId="253" xr:uid="{00000000-0005-0000-0000-0000FB000000}"/>
    <cellStyle name="Normal 13 7" xfId="254" xr:uid="{00000000-0005-0000-0000-0000FC000000}"/>
    <cellStyle name="Normal 13 8" xfId="255" xr:uid="{00000000-0005-0000-0000-0000FD000000}"/>
    <cellStyle name="Normal 14" xfId="256" xr:uid="{00000000-0005-0000-0000-0000FE000000}"/>
    <cellStyle name="Normal 14 2" xfId="257" xr:uid="{00000000-0005-0000-0000-0000FF000000}"/>
    <cellStyle name="Normal 14 2 2" xfId="258" xr:uid="{00000000-0005-0000-0000-000000010000}"/>
    <cellStyle name="Normal 14 2 2 2" xfId="259" xr:uid="{00000000-0005-0000-0000-000001010000}"/>
    <cellStyle name="Normal 14 2 2 3" xfId="260" xr:uid="{00000000-0005-0000-0000-000002010000}"/>
    <cellStyle name="Normal 14 2 3" xfId="261" xr:uid="{00000000-0005-0000-0000-000003010000}"/>
    <cellStyle name="Normal 14 2 4" xfId="262" xr:uid="{00000000-0005-0000-0000-000004010000}"/>
    <cellStyle name="Normal 14 3" xfId="263" xr:uid="{00000000-0005-0000-0000-000005010000}"/>
    <cellStyle name="Normal 14 3 2" xfId="264" xr:uid="{00000000-0005-0000-0000-000006010000}"/>
    <cellStyle name="Normal 14 3 3" xfId="265" xr:uid="{00000000-0005-0000-0000-000007010000}"/>
    <cellStyle name="Normal 14 4" xfId="266" xr:uid="{00000000-0005-0000-0000-000008010000}"/>
    <cellStyle name="Normal 14 4 2" xfId="267" xr:uid="{00000000-0005-0000-0000-000009010000}"/>
    <cellStyle name="Normal 14 4 3" xfId="268" xr:uid="{00000000-0005-0000-0000-00000A010000}"/>
    <cellStyle name="Normal 14 5" xfId="269" xr:uid="{00000000-0005-0000-0000-00000B010000}"/>
    <cellStyle name="Normal 14 5 2" xfId="270" xr:uid="{00000000-0005-0000-0000-00000C010000}"/>
    <cellStyle name="Normal 14 5 3" xfId="271" xr:uid="{00000000-0005-0000-0000-00000D010000}"/>
    <cellStyle name="Normal 14 6" xfId="272" xr:uid="{00000000-0005-0000-0000-00000E010000}"/>
    <cellStyle name="Normal 14 6 2" xfId="273" xr:uid="{00000000-0005-0000-0000-00000F010000}"/>
    <cellStyle name="Normal 14 6 3" xfId="274" xr:uid="{00000000-0005-0000-0000-000010010000}"/>
    <cellStyle name="Normal 14 7" xfId="275" xr:uid="{00000000-0005-0000-0000-000011010000}"/>
    <cellStyle name="Normal 14 8" xfId="276" xr:uid="{00000000-0005-0000-0000-000012010000}"/>
    <cellStyle name="Normal 15" xfId="277" xr:uid="{00000000-0005-0000-0000-000013010000}"/>
    <cellStyle name="Normal 15 2" xfId="278" xr:uid="{00000000-0005-0000-0000-000014010000}"/>
    <cellStyle name="Normal 15 2 2" xfId="279" xr:uid="{00000000-0005-0000-0000-000015010000}"/>
    <cellStyle name="Normal 15 2 3" xfId="280" xr:uid="{00000000-0005-0000-0000-000016010000}"/>
    <cellStyle name="Normal 15 3" xfId="281" xr:uid="{00000000-0005-0000-0000-000017010000}"/>
    <cellStyle name="Normal 15 3 2" xfId="282" xr:uid="{00000000-0005-0000-0000-000018010000}"/>
    <cellStyle name="Normal 15 3 3" xfId="283" xr:uid="{00000000-0005-0000-0000-000019010000}"/>
    <cellStyle name="Normal 15 4" xfId="284" xr:uid="{00000000-0005-0000-0000-00001A010000}"/>
    <cellStyle name="Normal 15 4 2" xfId="285" xr:uid="{00000000-0005-0000-0000-00001B010000}"/>
    <cellStyle name="Normal 15 4 3" xfId="286" xr:uid="{00000000-0005-0000-0000-00001C010000}"/>
    <cellStyle name="Normal 15 5" xfId="287" xr:uid="{00000000-0005-0000-0000-00001D010000}"/>
    <cellStyle name="Normal 15 5 2" xfId="288" xr:uid="{00000000-0005-0000-0000-00001E010000}"/>
    <cellStyle name="Normal 15 5 3" xfId="289" xr:uid="{00000000-0005-0000-0000-00001F010000}"/>
    <cellStyle name="Normal 15 6" xfId="290" xr:uid="{00000000-0005-0000-0000-000020010000}"/>
    <cellStyle name="Normal 15 7" xfId="291" xr:uid="{00000000-0005-0000-0000-000021010000}"/>
    <cellStyle name="Normal 155" xfId="292" xr:uid="{00000000-0005-0000-0000-000022010000}"/>
    <cellStyle name="Normal 16" xfId="293" xr:uid="{00000000-0005-0000-0000-000023010000}"/>
    <cellStyle name="Normal 16 2" xfId="294" xr:uid="{00000000-0005-0000-0000-000024010000}"/>
    <cellStyle name="Normal 16 2 2" xfId="295" xr:uid="{00000000-0005-0000-0000-000025010000}"/>
    <cellStyle name="Normal 16 2 3" xfId="296" xr:uid="{00000000-0005-0000-0000-000026010000}"/>
    <cellStyle name="Normal 16 3" xfId="297" xr:uid="{00000000-0005-0000-0000-000027010000}"/>
    <cellStyle name="Normal 16 3 2" xfId="298" xr:uid="{00000000-0005-0000-0000-000028010000}"/>
    <cellStyle name="Normal 16 3 3" xfId="299" xr:uid="{00000000-0005-0000-0000-000029010000}"/>
    <cellStyle name="Normal 16 4" xfId="300" xr:uid="{00000000-0005-0000-0000-00002A010000}"/>
    <cellStyle name="Normal 16 4 2" xfId="301" xr:uid="{00000000-0005-0000-0000-00002B010000}"/>
    <cellStyle name="Normal 16 4 3" xfId="302" xr:uid="{00000000-0005-0000-0000-00002C010000}"/>
    <cellStyle name="Normal 16 5" xfId="303" xr:uid="{00000000-0005-0000-0000-00002D010000}"/>
    <cellStyle name="Normal 16 6" xfId="304" xr:uid="{00000000-0005-0000-0000-00002E010000}"/>
    <cellStyle name="Normal 17" xfId="305" xr:uid="{00000000-0005-0000-0000-00002F010000}"/>
    <cellStyle name="Normal 17 2" xfId="306" xr:uid="{00000000-0005-0000-0000-000030010000}"/>
    <cellStyle name="Normal 17 2 2" xfId="307" xr:uid="{00000000-0005-0000-0000-000031010000}"/>
    <cellStyle name="Normal 17 2 3" xfId="308" xr:uid="{00000000-0005-0000-0000-000032010000}"/>
    <cellStyle name="Normal 17 3" xfId="309" xr:uid="{00000000-0005-0000-0000-000033010000}"/>
    <cellStyle name="Normal 17 3 2" xfId="310" xr:uid="{00000000-0005-0000-0000-000034010000}"/>
    <cellStyle name="Normal 17 3 3" xfId="311" xr:uid="{00000000-0005-0000-0000-000035010000}"/>
    <cellStyle name="Normal 17 4" xfId="312" xr:uid="{00000000-0005-0000-0000-000036010000}"/>
    <cellStyle name="Normal 17 4 2" xfId="313" xr:uid="{00000000-0005-0000-0000-000037010000}"/>
    <cellStyle name="Normal 17 4 3" xfId="314" xr:uid="{00000000-0005-0000-0000-000038010000}"/>
    <cellStyle name="Normal 17 5" xfId="315" xr:uid="{00000000-0005-0000-0000-000039010000}"/>
    <cellStyle name="Normal 17 6" xfId="316" xr:uid="{00000000-0005-0000-0000-00003A010000}"/>
    <cellStyle name="Normal 18" xfId="317" xr:uid="{00000000-0005-0000-0000-00003B010000}"/>
    <cellStyle name="Normal 19" xfId="318" xr:uid="{00000000-0005-0000-0000-00003C010000}"/>
    <cellStyle name="Normal 2" xfId="2" xr:uid="{00000000-0005-0000-0000-00003D010000}"/>
    <cellStyle name="Normal 2 2" xfId="319" xr:uid="{00000000-0005-0000-0000-00003E010000}"/>
    <cellStyle name="Normal 2 3" xfId="320" xr:uid="{00000000-0005-0000-0000-00003F010000}"/>
    <cellStyle name="Normal 3" xfId="321" xr:uid="{00000000-0005-0000-0000-000040010000}"/>
    <cellStyle name="Normal 3 2" xfId="322" xr:uid="{00000000-0005-0000-0000-000041010000}"/>
    <cellStyle name="Normal 3 2 2" xfId="323" xr:uid="{00000000-0005-0000-0000-000042010000}"/>
    <cellStyle name="Normal 3 2 2 2" xfId="324" xr:uid="{00000000-0005-0000-0000-000043010000}"/>
    <cellStyle name="Normal 3 2 2 3" xfId="325" xr:uid="{00000000-0005-0000-0000-000044010000}"/>
    <cellStyle name="Normal 3 2 3" xfId="326" xr:uid="{00000000-0005-0000-0000-000045010000}"/>
    <cellStyle name="Normal 3 2 4" xfId="327" xr:uid="{00000000-0005-0000-0000-000046010000}"/>
    <cellStyle name="Normal 3 2 5" xfId="328" xr:uid="{00000000-0005-0000-0000-000047010000}"/>
    <cellStyle name="Normal 3 3" xfId="329" xr:uid="{00000000-0005-0000-0000-000048010000}"/>
    <cellStyle name="Normal 3 3 2" xfId="330" xr:uid="{00000000-0005-0000-0000-000049010000}"/>
    <cellStyle name="Normal 3 3 3" xfId="331" xr:uid="{00000000-0005-0000-0000-00004A010000}"/>
    <cellStyle name="Normal 3 3 4" xfId="332" xr:uid="{00000000-0005-0000-0000-00004B010000}"/>
    <cellStyle name="Normal 3 4" xfId="333" xr:uid="{00000000-0005-0000-0000-00004C010000}"/>
    <cellStyle name="Normal 3 4 2" xfId="334" xr:uid="{00000000-0005-0000-0000-00004D010000}"/>
    <cellStyle name="Normal 3 4 3" xfId="335" xr:uid="{00000000-0005-0000-0000-00004E010000}"/>
    <cellStyle name="Normal 3 4 4" xfId="336" xr:uid="{00000000-0005-0000-0000-00004F010000}"/>
    <cellStyle name="Normal 3 5" xfId="337" xr:uid="{00000000-0005-0000-0000-000050010000}"/>
    <cellStyle name="Normal 3 5 2" xfId="338" xr:uid="{00000000-0005-0000-0000-000051010000}"/>
    <cellStyle name="Normal 3 5 3" xfId="339" xr:uid="{00000000-0005-0000-0000-000052010000}"/>
    <cellStyle name="Normal 3 6" xfId="340" xr:uid="{00000000-0005-0000-0000-000053010000}"/>
    <cellStyle name="Normal 3 6 2" xfId="341" xr:uid="{00000000-0005-0000-0000-000054010000}"/>
    <cellStyle name="Normal 3 6 3" xfId="342" xr:uid="{00000000-0005-0000-0000-000055010000}"/>
    <cellStyle name="Normal 3 7" xfId="343" xr:uid="{00000000-0005-0000-0000-000056010000}"/>
    <cellStyle name="Normal 3 8" xfId="344" xr:uid="{00000000-0005-0000-0000-000057010000}"/>
    <cellStyle name="Normal 3 9" xfId="345" xr:uid="{00000000-0005-0000-0000-000058010000}"/>
    <cellStyle name="Normal 4" xfId="346" xr:uid="{00000000-0005-0000-0000-000059010000}"/>
    <cellStyle name="Normal 4 2" xfId="347" xr:uid="{00000000-0005-0000-0000-00005A010000}"/>
    <cellStyle name="Normal 4 2 2" xfId="348" xr:uid="{00000000-0005-0000-0000-00005B010000}"/>
    <cellStyle name="Normal 4 2 2 2" xfId="349" xr:uid="{00000000-0005-0000-0000-00005C010000}"/>
    <cellStyle name="Normal 4 2 2 3" xfId="350" xr:uid="{00000000-0005-0000-0000-00005D010000}"/>
    <cellStyle name="Normal 4 2 3" xfId="351" xr:uid="{00000000-0005-0000-0000-00005E010000}"/>
    <cellStyle name="Normal 4 2 4" xfId="352" xr:uid="{00000000-0005-0000-0000-00005F010000}"/>
    <cellStyle name="Normal 4 2 5" xfId="353" xr:uid="{00000000-0005-0000-0000-000060010000}"/>
    <cellStyle name="Normal 4 3" xfId="354" xr:uid="{00000000-0005-0000-0000-000061010000}"/>
    <cellStyle name="Normal 4 3 2" xfId="355" xr:uid="{00000000-0005-0000-0000-000062010000}"/>
    <cellStyle name="Normal 4 3 3" xfId="356" xr:uid="{00000000-0005-0000-0000-000063010000}"/>
    <cellStyle name="Normal 4 4" xfId="357" xr:uid="{00000000-0005-0000-0000-000064010000}"/>
    <cellStyle name="Normal 4 4 2" xfId="358" xr:uid="{00000000-0005-0000-0000-000065010000}"/>
    <cellStyle name="Normal 4 4 3" xfId="359" xr:uid="{00000000-0005-0000-0000-000066010000}"/>
    <cellStyle name="Normal 4 5" xfId="360" xr:uid="{00000000-0005-0000-0000-000067010000}"/>
    <cellStyle name="Normal 4 5 2" xfId="361" xr:uid="{00000000-0005-0000-0000-000068010000}"/>
    <cellStyle name="Normal 4 5 3" xfId="362" xr:uid="{00000000-0005-0000-0000-000069010000}"/>
    <cellStyle name="Normal 4 6" xfId="363" xr:uid="{00000000-0005-0000-0000-00006A010000}"/>
    <cellStyle name="Normal 4 6 2" xfId="364" xr:uid="{00000000-0005-0000-0000-00006B010000}"/>
    <cellStyle name="Normal 4 6 3" xfId="365" xr:uid="{00000000-0005-0000-0000-00006C010000}"/>
    <cellStyle name="Normal 4 7" xfId="366" xr:uid="{00000000-0005-0000-0000-00006D010000}"/>
    <cellStyle name="Normal 4 8" xfId="367" xr:uid="{00000000-0005-0000-0000-00006E010000}"/>
    <cellStyle name="Normal 4 9" xfId="368" xr:uid="{00000000-0005-0000-0000-00006F010000}"/>
    <cellStyle name="Normal 5" xfId="369" xr:uid="{00000000-0005-0000-0000-000070010000}"/>
    <cellStyle name="Normal 5 2" xfId="370" xr:uid="{00000000-0005-0000-0000-000071010000}"/>
    <cellStyle name="Normal 5 2 2" xfId="371" xr:uid="{00000000-0005-0000-0000-000072010000}"/>
    <cellStyle name="Normal 5 2 2 2" xfId="372" xr:uid="{00000000-0005-0000-0000-000073010000}"/>
    <cellStyle name="Normal 5 2 2 3" xfId="373" xr:uid="{00000000-0005-0000-0000-000074010000}"/>
    <cellStyle name="Normal 5 2 3" xfId="374" xr:uid="{00000000-0005-0000-0000-000075010000}"/>
    <cellStyle name="Normal 5 2 4" xfId="375" xr:uid="{00000000-0005-0000-0000-000076010000}"/>
    <cellStyle name="Normal 5 2 5" xfId="376" xr:uid="{00000000-0005-0000-0000-000077010000}"/>
    <cellStyle name="Normal 5 3" xfId="377" xr:uid="{00000000-0005-0000-0000-000078010000}"/>
    <cellStyle name="Normal 5 3 2" xfId="378" xr:uid="{00000000-0005-0000-0000-000079010000}"/>
    <cellStyle name="Normal 5 3 3" xfId="379" xr:uid="{00000000-0005-0000-0000-00007A010000}"/>
    <cellStyle name="Normal 5 3 4" xfId="380" xr:uid="{00000000-0005-0000-0000-00007B010000}"/>
    <cellStyle name="Normal 5 4" xfId="381" xr:uid="{00000000-0005-0000-0000-00007C010000}"/>
    <cellStyle name="Normal 5 4 2" xfId="382" xr:uid="{00000000-0005-0000-0000-00007D010000}"/>
    <cellStyle name="Normal 5 4 3" xfId="383" xr:uid="{00000000-0005-0000-0000-00007E010000}"/>
    <cellStyle name="Normal 5 4 4" xfId="384" xr:uid="{00000000-0005-0000-0000-00007F010000}"/>
    <cellStyle name="Normal 5 5" xfId="385" xr:uid="{00000000-0005-0000-0000-000080010000}"/>
    <cellStyle name="Normal 5 5 2" xfId="386" xr:uid="{00000000-0005-0000-0000-000081010000}"/>
    <cellStyle name="Normal 5 5 3" xfId="387" xr:uid="{00000000-0005-0000-0000-000082010000}"/>
    <cellStyle name="Normal 5 5 4" xfId="388" xr:uid="{00000000-0005-0000-0000-000083010000}"/>
    <cellStyle name="Normal 5 6" xfId="389" xr:uid="{00000000-0005-0000-0000-000084010000}"/>
    <cellStyle name="Normal 5 6 2" xfId="390" xr:uid="{00000000-0005-0000-0000-000085010000}"/>
    <cellStyle name="Normal 5 6 3" xfId="391" xr:uid="{00000000-0005-0000-0000-000086010000}"/>
    <cellStyle name="Normal 5 7" xfId="392" xr:uid="{00000000-0005-0000-0000-000087010000}"/>
    <cellStyle name="Normal 5 8" xfId="393" xr:uid="{00000000-0005-0000-0000-000088010000}"/>
    <cellStyle name="Normal 5 9" xfId="394" xr:uid="{00000000-0005-0000-0000-000089010000}"/>
    <cellStyle name="Normal 5 9 2" xfId="395" xr:uid="{00000000-0005-0000-0000-00008A010000}"/>
    <cellStyle name="Normal 6" xfId="396" xr:uid="{00000000-0005-0000-0000-00008B010000}"/>
    <cellStyle name="Normal 6 2" xfId="397" xr:uid="{00000000-0005-0000-0000-00008C010000}"/>
    <cellStyle name="Normal 6 2 2" xfId="398" xr:uid="{00000000-0005-0000-0000-00008D010000}"/>
    <cellStyle name="Normal 6 2 2 2" xfId="399" xr:uid="{00000000-0005-0000-0000-00008E010000}"/>
    <cellStyle name="Normal 6 2 2 3" xfId="400" xr:uid="{00000000-0005-0000-0000-00008F010000}"/>
    <cellStyle name="Normal 6 2 3" xfId="401" xr:uid="{00000000-0005-0000-0000-000090010000}"/>
    <cellStyle name="Normal 6 2 4" xfId="402" xr:uid="{00000000-0005-0000-0000-000091010000}"/>
    <cellStyle name="Normal 6 2 5" xfId="403" xr:uid="{00000000-0005-0000-0000-000092010000}"/>
    <cellStyle name="Normal 6 3" xfId="404" xr:uid="{00000000-0005-0000-0000-000093010000}"/>
    <cellStyle name="Normal 6 3 2" xfId="405" xr:uid="{00000000-0005-0000-0000-000094010000}"/>
    <cellStyle name="Normal 6 3 3" xfId="406" xr:uid="{00000000-0005-0000-0000-000095010000}"/>
    <cellStyle name="Normal 6 3 4" xfId="407" xr:uid="{00000000-0005-0000-0000-000096010000}"/>
    <cellStyle name="Normal 6 4" xfId="408" xr:uid="{00000000-0005-0000-0000-000097010000}"/>
    <cellStyle name="Normal 6 4 2" xfId="409" xr:uid="{00000000-0005-0000-0000-000098010000}"/>
    <cellStyle name="Normal 6 4 3" xfId="410" xr:uid="{00000000-0005-0000-0000-000099010000}"/>
    <cellStyle name="Normal 6 4 4" xfId="411" xr:uid="{00000000-0005-0000-0000-00009A010000}"/>
    <cellStyle name="Normal 6 5" xfId="412" xr:uid="{00000000-0005-0000-0000-00009B010000}"/>
    <cellStyle name="Normal 6 5 2" xfId="413" xr:uid="{00000000-0005-0000-0000-00009C010000}"/>
    <cellStyle name="Normal 6 5 3" xfId="414" xr:uid="{00000000-0005-0000-0000-00009D010000}"/>
    <cellStyle name="Normal 6 6" xfId="415" xr:uid="{00000000-0005-0000-0000-00009E010000}"/>
    <cellStyle name="Normal 6 6 2" xfId="416" xr:uid="{00000000-0005-0000-0000-00009F010000}"/>
    <cellStyle name="Normal 6 6 3" xfId="417" xr:uid="{00000000-0005-0000-0000-0000A0010000}"/>
    <cellStyle name="Normal 6 7" xfId="418" xr:uid="{00000000-0005-0000-0000-0000A1010000}"/>
    <cellStyle name="Normal 6 8" xfId="419" xr:uid="{00000000-0005-0000-0000-0000A2010000}"/>
    <cellStyle name="Normal 6 9" xfId="420" xr:uid="{00000000-0005-0000-0000-0000A3010000}"/>
    <cellStyle name="Normal 7" xfId="421" xr:uid="{00000000-0005-0000-0000-0000A4010000}"/>
    <cellStyle name="Normal 8" xfId="422" xr:uid="{00000000-0005-0000-0000-0000A5010000}"/>
    <cellStyle name="Normal 8 10" xfId="423" xr:uid="{00000000-0005-0000-0000-0000A6010000}"/>
    <cellStyle name="Normal 8 2" xfId="424" xr:uid="{00000000-0005-0000-0000-0000A7010000}"/>
    <cellStyle name="Normal 8 2 2" xfId="425" xr:uid="{00000000-0005-0000-0000-0000A8010000}"/>
    <cellStyle name="Normal 8 2 2 2" xfId="426" xr:uid="{00000000-0005-0000-0000-0000A9010000}"/>
    <cellStyle name="Normal 8 2 2 2 2" xfId="427" xr:uid="{00000000-0005-0000-0000-0000AA010000}"/>
    <cellStyle name="Normal 8 2 2 2 3" xfId="428" xr:uid="{00000000-0005-0000-0000-0000AB010000}"/>
    <cellStyle name="Normal 8 2 2 3" xfId="429" xr:uid="{00000000-0005-0000-0000-0000AC010000}"/>
    <cellStyle name="Normal 8 2 2 4" xfId="430" xr:uid="{00000000-0005-0000-0000-0000AD010000}"/>
    <cellStyle name="Normal 8 2 3" xfId="431" xr:uid="{00000000-0005-0000-0000-0000AE010000}"/>
    <cellStyle name="Normal 8 2 3 2" xfId="432" xr:uid="{00000000-0005-0000-0000-0000AF010000}"/>
    <cellStyle name="Normal 8 2 3 3" xfId="433" xr:uid="{00000000-0005-0000-0000-0000B0010000}"/>
    <cellStyle name="Normal 8 2 4" xfId="434" xr:uid="{00000000-0005-0000-0000-0000B1010000}"/>
    <cellStyle name="Normal 8 2 4 2" xfId="435" xr:uid="{00000000-0005-0000-0000-0000B2010000}"/>
    <cellStyle name="Normal 8 2 4 3" xfId="436" xr:uid="{00000000-0005-0000-0000-0000B3010000}"/>
    <cellStyle name="Normal 8 2 5" xfId="437" xr:uid="{00000000-0005-0000-0000-0000B4010000}"/>
    <cellStyle name="Normal 8 2 5 2" xfId="438" xr:uid="{00000000-0005-0000-0000-0000B5010000}"/>
    <cellStyle name="Normal 8 2 5 3" xfId="439" xr:uid="{00000000-0005-0000-0000-0000B6010000}"/>
    <cellStyle name="Normal 8 2 6" xfId="440" xr:uid="{00000000-0005-0000-0000-0000B7010000}"/>
    <cellStyle name="Normal 8 2 6 2" xfId="441" xr:uid="{00000000-0005-0000-0000-0000B8010000}"/>
    <cellStyle name="Normal 8 2 6 3" xfId="442" xr:uid="{00000000-0005-0000-0000-0000B9010000}"/>
    <cellStyle name="Normal 8 2 7" xfId="443" xr:uid="{00000000-0005-0000-0000-0000BA010000}"/>
    <cellStyle name="Normal 8 2 8" xfId="444" xr:uid="{00000000-0005-0000-0000-0000BB010000}"/>
    <cellStyle name="Normal 8 3" xfId="445" xr:uid="{00000000-0005-0000-0000-0000BC010000}"/>
    <cellStyle name="Normal 8 3 2" xfId="446" xr:uid="{00000000-0005-0000-0000-0000BD010000}"/>
    <cellStyle name="Normal 8 3 2 2" xfId="447" xr:uid="{00000000-0005-0000-0000-0000BE010000}"/>
    <cellStyle name="Normal 8 3 2 2 2" xfId="448" xr:uid="{00000000-0005-0000-0000-0000BF010000}"/>
    <cellStyle name="Normal 8 3 2 2 3" xfId="449" xr:uid="{00000000-0005-0000-0000-0000C0010000}"/>
    <cellStyle name="Normal 8 3 2 3" xfId="450" xr:uid="{00000000-0005-0000-0000-0000C1010000}"/>
    <cellStyle name="Normal 8 3 2 4" xfId="451" xr:uid="{00000000-0005-0000-0000-0000C2010000}"/>
    <cellStyle name="Normal 8 3 3" xfId="452" xr:uid="{00000000-0005-0000-0000-0000C3010000}"/>
    <cellStyle name="Normal 8 3 3 2" xfId="453" xr:uid="{00000000-0005-0000-0000-0000C4010000}"/>
    <cellStyle name="Normal 8 3 3 3" xfId="454" xr:uid="{00000000-0005-0000-0000-0000C5010000}"/>
    <cellStyle name="Normal 8 3 4" xfId="455" xr:uid="{00000000-0005-0000-0000-0000C6010000}"/>
    <cellStyle name="Normal 8 3 4 2" xfId="456" xr:uid="{00000000-0005-0000-0000-0000C7010000}"/>
    <cellStyle name="Normal 8 3 4 3" xfId="457" xr:uid="{00000000-0005-0000-0000-0000C8010000}"/>
    <cellStyle name="Normal 8 3 5" xfId="458" xr:uid="{00000000-0005-0000-0000-0000C9010000}"/>
    <cellStyle name="Normal 8 3 5 2" xfId="459" xr:uid="{00000000-0005-0000-0000-0000CA010000}"/>
    <cellStyle name="Normal 8 3 5 3" xfId="460" xr:uid="{00000000-0005-0000-0000-0000CB010000}"/>
    <cellStyle name="Normal 8 3 6" xfId="461" xr:uid="{00000000-0005-0000-0000-0000CC010000}"/>
    <cellStyle name="Normal 8 3 6 2" xfId="462" xr:uid="{00000000-0005-0000-0000-0000CD010000}"/>
    <cellStyle name="Normal 8 3 6 3" xfId="463" xr:uid="{00000000-0005-0000-0000-0000CE010000}"/>
    <cellStyle name="Normal 8 3 7" xfId="464" xr:uid="{00000000-0005-0000-0000-0000CF010000}"/>
    <cellStyle name="Normal 8 3 8" xfId="465" xr:uid="{00000000-0005-0000-0000-0000D0010000}"/>
    <cellStyle name="Normal 8 4" xfId="466" xr:uid="{00000000-0005-0000-0000-0000D1010000}"/>
    <cellStyle name="Normal 8 4 2" xfId="467" xr:uid="{00000000-0005-0000-0000-0000D2010000}"/>
    <cellStyle name="Normal 8 4 2 2" xfId="468" xr:uid="{00000000-0005-0000-0000-0000D3010000}"/>
    <cellStyle name="Normal 8 4 2 3" xfId="469" xr:uid="{00000000-0005-0000-0000-0000D4010000}"/>
    <cellStyle name="Normal 8 4 3" xfId="470" xr:uid="{00000000-0005-0000-0000-0000D5010000}"/>
    <cellStyle name="Normal 8 4 4" xfId="471" xr:uid="{00000000-0005-0000-0000-0000D6010000}"/>
    <cellStyle name="Normal 8 5" xfId="472" xr:uid="{00000000-0005-0000-0000-0000D7010000}"/>
    <cellStyle name="Normal 8 5 2" xfId="473" xr:uid="{00000000-0005-0000-0000-0000D8010000}"/>
    <cellStyle name="Normal 8 5 3" xfId="474" xr:uid="{00000000-0005-0000-0000-0000D9010000}"/>
    <cellStyle name="Normal 8 6" xfId="475" xr:uid="{00000000-0005-0000-0000-0000DA010000}"/>
    <cellStyle name="Normal 8 6 2" xfId="476" xr:uid="{00000000-0005-0000-0000-0000DB010000}"/>
    <cellStyle name="Normal 8 6 3" xfId="477" xr:uid="{00000000-0005-0000-0000-0000DC010000}"/>
    <cellStyle name="Normal 8 7" xfId="478" xr:uid="{00000000-0005-0000-0000-0000DD010000}"/>
    <cellStyle name="Normal 8 7 2" xfId="479" xr:uid="{00000000-0005-0000-0000-0000DE010000}"/>
    <cellStyle name="Normal 8 7 3" xfId="480" xr:uid="{00000000-0005-0000-0000-0000DF010000}"/>
    <cellStyle name="Normal 8 8" xfId="481" xr:uid="{00000000-0005-0000-0000-0000E0010000}"/>
    <cellStyle name="Normal 8 8 2" xfId="482" xr:uid="{00000000-0005-0000-0000-0000E1010000}"/>
    <cellStyle name="Normal 8 8 3" xfId="483" xr:uid="{00000000-0005-0000-0000-0000E2010000}"/>
    <cellStyle name="Normal 8 9" xfId="484" xr:uid="{00000000-0005-0000-0000-0000E3010000}"/>
    <cellStyle name="Normal 9" xfId="485" xr:uid="{00000000-0005-0000-0000-0000E4010000}"/>
    <cellStyle name="Normal 9 2" xfId="486" xr:uid="{00000000-0005-0000-0000-0000E5010000}"/>
    <cellStyle name="Normal 9 2 2" xfId="487" xr:uid="{00000000-0005-0000-0000-0000E6010000}"/>
    <cellStyle name="Normal 9 2 2 2" xfId="488" xr:uid="{00000000-0005-0000-0000-0000E7010000}"/>
    <cellStyle name="Normal 9 2 2 3" xfId="489" xr:uid="{00000000-0005-0000-0000-0000E8010000}"/>
    <cellStyle name="Normal 9 2 3" xfId="490" xr:uid="{00000000-0005-0000-0000-0000E9010000}"/>
    <cellStyle name="Normal 9 2 4" xfId="491" xr:uid="{00000000-0005-0000-0000-0000EA010000}"/>
    <cellStyle name="Normal 9 3" xfId="492" xr:uid="{00000000-0005-0000-0000-0000EB010000}"/>
    <cellStyle name="Normal 9 3 2" xfId="493" xr:uid="{00000000-0005-0000-0000-0000EC010000}"/>
    <cellStyle name="Normal 9 3 3" xfId="494" xr:uid="{00000000-0005-0000-0000-0000ED010000}"/>
    <cellStyle name="Normal 9 4" xfId="495" xr:uid="{00000000-0005-0000-0000-0000EE010000}"/>
    <cellStyle name="Normal 9 4 2" xfId="496" xr:uid="{00000000-0005-0000-0000-0000EF010000}"/>
    <cellStyle name="Normal 9 4 3" xfId="497" xr:uid="{00000000-0005-0000-0000-0000F0010000}"/>
    <cellStyle name="Normal 9 5" xfId="498" xr:uid="{00000000-0005-0000-0000-0000F1010000}"/>
    <cellStyle name="Normal 9 5 2" xfId="499" xr:uid="{00000000-0005-0000-0000-0000F2010000}"/>
    <cellStyle name="Normal 9 5 3" xfId="500" xr:uid="{00000000-0005-0000-0000-0000F3010000}"/>
    <cellStyle name="Normal 9 6" xfId="501" xr:uid="{00000000-0005-0000-0000-0000F4010000}"/>
    <cellStyle name="Normal 9 6 2" xfId="502" xr:uid="{00000000-0005-0000-0000-0000F5010000}"/>
    <cellStyle name="Normal 9 6 3" xfId="503" xr:uid="{00000000-0005-0000-0000-0000F6010000}"/>
    <cellStyle name="Normal 9 7" xfId="504" xr:uid="{00000000-0005-0000-0000-0000F7010000}"/>
    <cellStyle name="Normal 9 8" xfId="505" xr:uid="{00000000-0005-0000-0000-0000F8010000}"/>
    <cellStyle name="Option" xfId="506" xr:uid="{00000000-0005-0000-0000-0000F9010000}"/>
    <cellStyle name="Pourcentage 2" xfId="3" xr:uid="{00000000-0005-0000-0000-0000FA010000}"/>
    <cellStyle name="Pourcentage 2 2" xfId="507" xr:uid="{00000000-0005-0000-0000-0000FB010000}"/>
    <cellStyle name="Pourcentage 3" xfId="508" xr:uid="{00000000-0005-0000-0000-0000FC010000}"/>
    <cellStyle name="Pourcentage 3 2" xfId="509" xr:uid="{00000000-0005-0000-0000-0000FD010000}"/>
    <cellStyle name="Pourcentage 3 3" xfId="510" xr:uid="{00000000-0005-0000-0000-0000FE010000}"/>
    <cellStyle name="Pourcentage 3 4" xfId="511" xr:uid="{00000000-0005-0000-0000-0000FF010000}"/>
    <cellStyle name="Pourcentage 3 5" xfId="512" xr:uid="{00000000-0005-0000-0000-000000020000}"/>
    <cellStyle name="Pourcentage 4" xfId="513" xr:uid="{00000000-0005-0000-0000-000001020000}"/>
    <cellStyle name="Pourcentage 5" xfId="514" xr:uid="{00000000-0005-0000-0000-000002020000}"/>
    <cellStyle name="Pourcentage 5 2" xfId="515" xr:uid="{00000000-0005-0000-0000-000003020000}"/>
    <cellStyle name="Pourcentage 5 3" xfId="516" xr:uid="{00000000-0005-0000-0000-000004020000}"/>
    <cellStyle name="Pourcentage 5 4" xfId="517" xr:uid="{00000000-0005-0000-0000-000005020000}"/>
    <cellStyle name="Pourcentage 5 5" xfId="518" xr:uid="{00000000-0005-0000-0000-000006020000}"/>
    <cellStyle name="Style 1" xfId="519" xr:uid="{00000000-0005-0000-0000-000007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81642</xdr:colOff>
      <xdr:row>1</xdr:row>
      <xdr:rowOff>13607</xdr:rowOff>
    </xdr:from>
    <xdr:to>
      <xdr:col>0</xdr:col>
      <xdr:colOff>435429</xdr:colOff>
      <xdr:row>2</xdr:row>
      <xdr:rowOff>213906</xdr:rowOff>
    </xdr:to>
    <xdr:pic>
      <xdr:nvPicPr>
        <xdr:cNvPr id="4" name="Image 3">
          <a:extLst>
            <a:ext uri="{FF2B5EF4-FFF2-40B4-BE49-F238E27FC236}">
              <a16:creationId xmlns:a16="http://schemas.microsoft.com/office/drawing/2014/main" id="{11DC2CE7-7557-7B08-4332-0EAAB4119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2" y="217714"/>
          <a:ext cx="353787" cy="41801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21"/>
  <sheetViews>
    <sheetView tabSelected="1" zoomScale="70" zoomScaleNormal="70" workbookViewId="0">
      <selection activeCell="F12" sqref="F12"/>
    </sheetView>
  </sheetViews>
  <sheetFormatPr baseColWidth="10" defaultRowHeight="14.25"/>
  <cols>
    <col min="1" max="1" width="132.140625" style="1" customWidth="1"/>
    <col min="2" max="16384" width="11.42578125" style="1"/>
  </cols>
  <sheetData>
    <row r="1" spans="1:1" ht="15.75" thickBot="1">
      <c r="A1" s="44" t="s">
        <v>184</v>
      </c>
    </row>
    <row r="2" spans="1:1" ht="17.25">
      <c r="A2" s="2" t="s">
        <v>27</v>
      </c>
    </row>
    <row r="3" spans="1:1" ht="18" thickBot="1">
      <c r="A3" s="153" t="s">
        <v>142</v>
      </c>
    </row>
    <row r="4" spans="1:1" ht="15" thickBot="1"/>
    <row r="5" spans="1:1" ht="10.5" customHeight="1">
      <c r="A5" s="3"/>
    </row>
    <row r="6" spans="1:1" ht="20.25">
      <c r="A6" s="4" t="s">
        <v>2</v>
      </c>
    </row>
    <row r="7" spans="1:1" ht="10.5" customHeight="1" thickBot="1">
      <c r="A7" s="5"/>
    </row>
    <row r="8" spans="1:1">
      <c r="A8" s="6"/>
    </row>
    <row r="9" spans="1:1" ht="20.25">
      <c r="A9" s="7" t="s">
        <v>0</v>
      </c>
    </row>
    <row r="11" spans="1:1">
      <c r="A11" s="1" t="s">
        <v>1</v>
      </c>
    </row>
    <row r="12" spans="1:1" ht="298.5">
      <c r="A12" s="8" t="s">
        <v>94</v>
      </c>
    </row>
    <row r="13" spans="1:1">
      <c r="A13" s="8"/>
    </row>
    <row r="15" spans="1:1">
      <c r="A15" s="9"/>
    </row>
    <row r="16" spans="1:1">
      <c r="A16" s="10"/>
    </row>
    <row r="20" spans="1:1">
      <c r="A20" s="134" t="s">
        <v>90</v>
      </c>
    </row>
    <row r="21" spans="1:1">
      <c r="A21" s="134" t="s">
        <v>91</v>
      </c>
    </row>
  </sheetData>
  <pageMargins left="0.70866141732283472" right="0.70866141732283472" top="0.74803149606299213" bottom="0.74803149606299213" header="0.31496062992125984" footer="0.31496062992125984"/>
  <pageSetup paperSize="9" scale="90" orientation="landscape" r:id="rId1"/>
  <headerFooter>
    <oddHeader>&amp;L&amp;F - &amp;A&amp;RPage &amp;P sur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144"/>
  <sheetViews>
    <sheetView showGridLines="0" topLeftCell="A102" zoomScale="115" zoomScaleNormal="115" zoomScalePageLayoutView="80" workbookViewId="0">
      <selection activeCell="B46" sqref="B46"/>
    </sheetView>
  </sheetViews>
  <sheetFormatPr baseColWidth="10" defaultColWidth="0" defaultRowHeight="12.75"/>
  <cols>
    <col min="1" max="1" width="2.5703125" style="22" customWidth="1"/>
    <col min="2" max="2" width="94.140625" style="22" customWidth="1"/>
    <col min="3" max="3" width="22.5703125" style="22" customWidth="1"/>
    <col min="4" max="4" width="16.42578125" style="35" customWidth="1"/>
    <col min="5" max="5" width="22.5703125" style="35" customWidth="1"/>
    <col min="6" max="6" width="2.5703125" style="22" customWidth="1"/>
    <col min="7" max="9" width="0" style="22" hidden="1" customWidth="1"/>
    <col min="10" max="16384" width="12.85546875" style="22" hidden="1"/>
  </cols>
  <sheetData>
    <row r="1" spans="2:5" ht="15.75" thickBot="1">
      <c r="B1" s="23"/>
      <c r="C1" s="23"/>
      <c r="D1" s="23"/>
      <c r="E1" s="45" t="str">
        <f>'1-Introduction'!A1</f>
        <v>V2</v>
      </c>
    </row>
    <row r="2" spans="2:5" ht="15">
      <c r="B2" s="46" t="str">
        <f>'1-Introduction'!A2</f>
        <v>Systèmes de Télécommunications</v>
      </c>
      <c r="C2" s="18"/>
      <c r="D2" s="18"/>
      <c r="E2" s="19"/>
    </row>
    <row r="3" spans="2:5" ht="15.75" thickBot="1">
      <c r="B3" s="47" t="str">
        <f>'1-Introduction'!A3</f>
        <v>Lycée Professionnel Marie Curie</v>
      </c>
      <c r="C3" s="20"/>
      <c r="D3" s="20"/>
      <c r="E3" s="21"/>
    </row>
    <row r="4" spans="2:5" ht="15" thickBot="1">
      <c r="B4" s="23"/>
      <c r="C4" s="23"/>
      <c r="D4" s="23"/>
      <c r="E4" s="23"/>
    </row>
    <row r="5" spans="2:5" ht="15">
      <c r="B5" s="16" t="s">
        <v>3</v>
      </c>
      <c r="C5" s="18"/>
      <c r="D5" s="18"/>
      <c r="E5" s="19"/>
    </row>
    <row r="6" spans="2:5" ht="15.75" thickBot="1">
      <c r="B6" s="17"/>
      <c r="C6" s="20"/>
      <c r="D6" s="20"/>
      <c r="E6" s="21"/>
    </row>
    <row r="7" spans="2:5" ht="14.25">
      <c r="B7" s="23"/>
      <c r="C7" s="23"/>
      <c r="D7" s="23"/>
      <c r="E7" s="23"/>
    </row>
    <row r="8" spans="2:5" ht="38.25">
      <c r="B8" s="24" t="s">
        <v>28</v>
      </c>
      <c r="C8" s="24" t="s">
        <v>8</v>
      </c>
      <c r="D8" s="25" t="s">
        <v>29</v>
      </c>
      <c r="E8" s="25" t="s">
        <v>30</v>
      </c>
    </row>
    <row r="9" spans="2:5">
      <c r="B9" s="94" t="s">
        <v>31</v>
      </c>
      <c r="C9" s="95"/>
      <c r="D9" s="95"/>
      <c r="E9" s="96"/>
    </row>
    <row r="10" spans="2:5">
      <c r="B10" s="97" t="s">
        <v>32</v>
      </c>
      <c r="C10" s="98"/>
      <c r="D10" s="98"/>
      <c r="E10" s="99"/>
    </row>
    <row r="11" spans="2:5" ht="25.5">
      <c r="B11" s="140" t="s">
        <v>125</v>
      </c>
      <c r="C11" s="101"/>
      <c r="D11" s="101"/>
      <c r="E11" s="102"/>
    </row>
    <row r="12" spans="2:5" ht="25.5">
      <c r="B12" s="140" t="s">
        <v>124</v>
      </c>
      <c r="C12" s="101"/>
      <c r="D12" s="101"/>
      <c r="E12" s="102"/>
    </row>
    <row r="13" spans="2:5">
      <c r="B13" s="100" t="s">
        <v>126</v>
      </c>
      <c r="C13" s="101"/>
      <c r="D13" s="101"/>
      <c r="E13" s="102"/>
    </row>
    <row r="14" spans="2:5">
      <c r="B14" s="97" t="s">
        <v>33</v>
      </c>
      <c r="C14" s="98"/>
      <c r="D14" s="98"/>
      <c r="E14" s="99"/>
    </row>
    <row r="15" spans="2:5">
      <c r="B15" s="103" t="s">
        <v>34</v>
      </c>
      <c r="C15" s="104"/>
      <c r="D15" s="104"/>
      <c r="E15" s="105"/>
    </row>
    <row r="16" spans="2:5" ht="25.5">
      <c r="B16" s="59" t="s">
        <v>35</v>
      </c>
      <c r="C16" s="101"/>
      <c r="D16" s="101"/>
      <c r="E16" s="102"/>
    </row>
    <row r="17" spans="2:5" ht="25.5">
      <c r="B17" s="59" t="s">
        <v>36</v>
      </c>
      <c r="C17" s="101"/>
      <c r="D17" s="101"/>
      <c r="E17" s="102"/>
    </row>
    <row r="18" spans="2:5">
      <c r="B18" s="103" t="s">
        <v>37</v>
      </c>
      <c r="C18" s="104"/>
      <c r="D18" s="104"/>
      <c r="E18" s="105"/>
    </row>
    <row r="19" spans="2:5">
      <c r="B19" s="59" t="s">
        <v>38</v>
      </c>
      <c r="C19" s="101"/>
      <c r="D19" s="101"/>
      <c r="E19" s="102"/>
    </row>
    <row r="20" spans="2:5">
      <c r="B20" s="59" t="s">
        <v>39</v>
      </c>
      <c r="C20" s="101"/>
      <c r="D20" s="101"/>
      <c r="E20" s="102"/>
    </row>
    <row r="21" spans="2:5">
      <c r="B21" s="106" t="s">
        <v>40</v>
      </c>
      <c r="C21" s="104"/>
      <c r="D21" s="104"/>
      <c r="E21" s="105"/>
    </row>
    <row r="22" spans="2:5">
      <c r="B22" s="59" t="s">
        <v>166</v>
      </c>
      <c r="C22" s="101"/>
      <c r="D22" s="101"/>
      <c r="E22" s="102"/>
    </row>
    <row r="23" spans="2:5" ht="25.5">
      <c r="B23" s="59" t="s">
        <v>41</v>
      </c>
      <c r="C23" s="101"/>
      <c r="D23" s="101"/>
      <c r="E23" s="102"/>
    </row>
    <row r="24" spans="2:5">
      <c r="B24" s="97" t="s">
        <v>42</v>
      </c>
      <c r="C24" s="98"/>
      <c r="D24" s="98"/>
      <c r="E24" s="99"/>
    </row>
    <row r="25" spans="2:5">
      <c r="B25" s="103" t="s">
        <v>43</v>
      </c>
      <c r="C25" s="104"/>
      <c r="D25" s="104"/>
      <c r="E25" s="105"/>
    </row>
    <row r="26" spans="2:5">
      <c r="B26" s="59" t="s">
        <v>144</v>
      </c>
      <c r="C26" s="101"/>
      <c r="D26" s="101"/>
      <c r="E26" s="102"/>
    </row>
    <row r="27" spans="2:5">
      <c r="B27" s="59" t="s">
        <v>145</v>
      </c>
      <c r="C27" s="101"/>
      <c r="D27" s="101"/>
      <c r="E27" s="102"/>
    </row>
    <row r="28" spans="2:5">
      <c r="B28" s="59" t="s">
        <v>146</v>
      </c>
      <c r="C28" s="101"/>
      <c r="D28" s="101"/>
      <c r="E28" s="102"/>
    </row>
    <row r="29" spans="2:5">
      <c r="B29" s="59" t="s">
        <v>143</v>
      </c>
      <c r="C29" s="101"/>
      <c r="D29" s="101"/>
      <c r="E29" s="102"/>
    </row>
    <row r="30" spans="2:5">
      <c r="B30" s="60" t="s">
        <v>147</v>
      </c>
      <c r="C30" s="101"/>
      <c r="D30" s="101"/>
      <c r="E30" s="102"/>
    </row>
    <row r="31" spans="2:5">
      <c r="B31" s="60" t="s">
        <v>115</v>
      </c>
      <c r="C31" s="101"/>
      <c r="D31" s="101"/>
      <c r="E31" s="102"/>
    </row>
    <row r="32" spans="2:5">
      <c r="B32" s="60" t="s">
        <v>116</v>
      </c>
      <c r="C32" s="101"/>
      <c r="D32" s="101"/>
      <c r="E32" s="102"/>
    </row>
    <row r="33" spans="2:5">
      <c r="B33" s="60" t="s">
        <v>118</v>
      </c>
      <c r="C33" s="101"/>
      <c r="D33" s="101"/>
      <c r="E33" s="102"/>
    </row>
    <row r="34" spans="2:5">
      <c r="B34" s="60" t="s">
        <v>117</v>
      </c>
      <c r="C34" s="101"/>
      <c r="D34" s="101"/>
      <c r="E34" s="102"/>
    </row>
    <row r="35" spans="2:5">
      <c r="B35" s="60" t="s">
        <v>165</v>
      </c>
      <c r="C35" s="101"/>
      <c r="D35" s="101"/>
      <c r="E35" s="102"/>
    </row>
    <row r="36" spans="2:5">
      <c r="B36" s="60" t="s">
        <v>162</v>
      </c>
      <c r="C36" s="101"/>
      <c r="D36" s="101"/>
      <c r="E36" s="102"/>
    </row>
    <row r="37" spans="2:5">
      <c r="B37" s="60" t="s">
        <v>164</v>
      </c>
      <c r="C37" s="101"/>
      <c r="D37" s="101"/>
      <c r="E37" s="102"/>
    </row>
    <row r="38" spans="2:5">
      <c r="B38" s="60" t="s">
        <v>163</v>
      </c>
      <c r="C38" s="101"/>
      <c r="D38" s="101"/>
      <c r="E38" s="102"/>
    </row>
    <row r="39" spans="2:5">
      <c r="B39" s="60" t="s">
        <v>119</v>
      </c>
      <c r="C39" s="101"/>
      <c r="D39" s="101"/>
      <c r="E39" s="102"/>
    </row>
    <row r="40" spans="2:5">
      <c r="B40" s="60" t="s">
        <v>120</v>
      </c>
      <c r="C40" s="101"/>
      <c r="D40" s="101"/>
      <c r="E40" s="102"/>
    </row>
    <row r="41" spans="2:5">
      <c r="B41" s="60" t="s">
        <v>150</v>
      </c>
      <c r="C41" s="101"/>
      <c r="D41" s="101"/>
      <c r="E41" s="102"/>
    </row>
    <row r="42" spans="2:5">
      <c r="B42" s="107" t="s">
        <v>44</v>
      </c>
      <c r="C42" s="101"/>
      <c r="D42" s="101"/>
      <c r="E42" s="102"/>
    </row>
    <row r="43" spans="2:5">
      <c r="B43" s="59"/>
      <c r="C43" s="101"/>
      <c r="D43" s="101"/>
      <c r="E43" s="102"/>
    </row>
    <row r="44" spans="2:5">
      <c r="B44" s="59"/>
      <c r="C44" s="101"/>
      <c r="D44" s="101"/>
      <c r="E44" s="102"/>
    </row>
    <row r="45" spans="2:5">
      <c r="B45" s="106" t="s">
        <v>138</v>
      </c>
      <c r="C45" s="104"/>
      <c r="D45" s="104"/>
      <c r="E45" s="105"/>
    </row>
    <row r="46" spans="2:5">
      <c r="B46" s="60" t="s">
        <v>95</v>
      </c>
      <c r="C46" s="101"/>
      <c r="D46" s="101"/>
      <c r="E46" s="102"/>
    </row>
    <row r="47" spans="2:5">
      <c r="B47" s="60" t="s">
        <v>96</v>
      </c>
      <c r="C47" s="101"/>
      <c r="D47" s="101"/>
      <c r="E47" s="102"/>
    </row>
    <row r="48" spans="2:5">
      <c r="B48" s="60" t="s">
        <v>97</v>
      </c>
      <c r="C48" s="101"/>
      <c r="D48" s="101"/>
      <c r="E48" s="102"/>
    </row>
    <row r="49" spans="2:5">
      <c r="B49" s="60" t="s">
        <v>98</v>
      </c>
      <c r="C49" s="101"/>
      <c r="D49" s="101"/>
      <c r="E49" s="102"/>
    </row>
    <row r="50" spans="2:5">
      <c r="B50" s="60" t="s">
        <v>99</v>
      </c>
      <c r="C50" s="101"/>
      <c r="D50" s="101"/>
      <c r="E50" s="102"/>
    </row>
    <row r="51" spans="2:5">
      <c r="B51" s="59" t="s">
        <v>100</v>
      </c>
      <c r="C51" s="101"/>
      <c r="D51" s="101"/>
      <c r="E51" s="102"/>
    </row>
    <row r="52" spans="2:5">
      <c r="B52" s="59" t="s">
        <v>173</v>
      </c>
      <c r="C52" s="101"/>
      <c r="D52" s="101"/>
      <c r="E52" s="102"/>
    </row>
    <row r="53" spans="2:5">
      <c r="B53" s="59" t="s">
        <v>172</v>
      </c>
      <c r="C53" s="101"/>
      <c r="D53" s="101"/>
      <c r="E53" s="102"/>
    </row>
    <row r="54" spans="2:5">
      <c r="B54" s="59" t="s">
        <v>101</v>
      </c>
      <c r="C54" s="101"/>
      <c r="D54" s="101"/>
      <c r="E54" s="102"/>
    </row>
    <row r="55" spans="2:5">
      <c r="B55" s="59" t="s">
        <v>102</v>
      </c>
      <c r="C55" s="101"/>
      <c r="D55" s="101"/>
      <c r="E55" s="102"/>
    </row>
    <row r="56" spans="2:5">
      <c r="B56" s="59" t="s">
        <v>103</v>
      </c>
      <c r="C56" s="101"/>
      <c r="D56" s="101"/>
      <c r="E56" s="102"/>
    </row>
    <row r="57" spans="2:5">
      <c r="B57" s="59" t="s">
        <v>121</v>
      </c>
      <c r="C57" s="101"/>
      <c r="D57" s="101"/>
      <c r="E57" s="102"/>
    </row>
    <row r="58" spans="2:5">
      <c r="B58" s="59" t="s">
        <v>104</v>
      </c>
      <c r="C58" s="101"/>
      <c r="D58" s="101"/>
      <c r="E58" s="102"/>
    </row>
    <row r="59" spans="2:5">
      <c r="B59" s="59" t="s">
        <v>105</v>
      </c>
      <c r="C59" s="101"/>
      <c r="D59" s="101"/>
      <c r="E59" s="102"/>
    </row>
    <row r="60" spans="2:5">
      <c r="B60" s="59" t="s">
        <v>106</v>
      </c>
      <c r="C60" s="101"/>
      <c r="D60" s="101"/>
      <c r="E60" s="102"/>
    </row>
    <row r="61" spans="2:5">
      <c r="B61" s="59" t="s">
        <v>107</v>
      </c>
      <c r="C61" s="101"/>
      <c r="D61" s="101"/>
      <c r="E61" s="102"/>
    </row>
    <row r="62" spans="2:5">
      <c r="B62" s="59" t="s">
        <v>108</v>
      </c>
      <c r="C62" s="101"/>
      <c r="D62" s="101"/>
      <c r="E62" s="102"/>
    </row>
    <row r="63" spans="2:5">
      <c r="B63" s="59" t="s">
        <v>175</v>
      </c>
      <c r="C63" s="101"/>
      <c r="D63" s="101"/>
      <c r="E63" s="102"/>
    </row>
    <row r="64" spans="2:5">
      <c r="B64" s="59" t="s">
        <v>109</v>
      </c>
      <c r="C64" s="101"/>
      <c r="D64" s="101"/>
      <c r="E64" s="102"/>
    </row>
    <row r="65" spans="2:5">
      <c r="B65" s="59" t="s">
        <v>110</v>
      </c>
      <c r="C65" s="101"/>
      <c r="D65" s="101"/>
      <c r="E65" s="102"/>
    </row>
    <row r="66" spans="2:5" ht="25.5">
      <c r="B66" s="59" t="s">
        <v>111</v>
      </c>
      <c r="C66" s="101"/>
      <c r="D66" s="101"/>
      <c r="E66" s="102"/>
    </row>
    <row r="67" spans="2:5">
      <c r="B67" s="59" t="s">
        <v>112</v>
      </c>
      <c r="C67" s="101"/>
      <c r="D67" s="101"/>
      <c r="E67" s="102"/>
    </row>
    <row r="68" spans="2:5">
      <c r="B68" s="59" t="s">
        <v>113</v>
      </c>
      <c r="C68" s="101"/>
      <c r="D68" s="101"/>
      <c r="E68" s="102"/>
    </row>
    <row r="69" spans="2:5">
      <c r="B69" s="59" t="s">
        <v>148</v>
      </c>
      <c r="C69" s="101"/>
      <c r="D69" s="101"/>
      <c r="E69" s="102"/>
    </row>
    <row r="70" spans="2:5">
      <c r="B70" s="59" t="s">
        <v>176</v>
      </c>
      <c r="C70" s="101"/>
      <c r="D70" s="101"/>
      <c r="E70" s="102"/>
    </row>
    <row r="71" spans="2:5">
      <c r="B71" s="59" t="s">
        <v>149</v>
      </c>
      <c r="C71" s="101"/>
      <c r="D71" s="101"/>
      <c r="E71" s="102"/>
    </row>
    <row r="72" spans="2:5">
      <c r="B72" s="59" t="s">
        <v>177</v>
      </c>
      <c r="C72" s="101"/>
      <c r="D72" s="101"/>
      <c r="E72" s="102"/>
    </row>
    <row r="73" spans="2:5">
      <c r="B73" s="59" t="s">
        <v>114</v>
      </c>
      <c r="C73" s="101"/>
      <c r="D73" s="101"/>
      <c r="E73" s="102"/>
    </row>
    <row r="74" spans="2:5">
      <c r="B74" s="59" t="s">
        <v>158</v>
      </c>
      <c r="C74" s="101"/>
      <c r="D74" s="101"/>
      <c r="E74" s="102"/>
    </row>
    <row r="75" spans="2:5">
      <c r="B75" s="59" t="s">
        <v>159</v>
      </c>
      <c r="C75" s="101"/>
      <c r="D75" s="101"/>
      <c r="E75" s="102"/>
    </row>
    <row r="76" spans="2:5">
      <c r="B76" s="59" t="s">
        <v>178</v>
      </c>
      <c r="C76" s="101"/>
      <c r="D76" s="101"/>
      <c r="E76" s="102"/>
    </row>
    <row r="77" spans="2:5">
      <c r="B77" s="59" t="s">
        <v>179</v>
      </c>
      <c r="C77" s="101"/>
      <c r="D77" s="101"/>
      <c r="E77" s="102"/>
    </row>
    <row r="78" spans="2:5">
      <c r="B78" s="59" t="s">
        <v>180</v>
      </c>
      <c r="C78" s="101"/>
      <c r="D78" s="101"/>
      <c r="E78" s="102"/>
    </row>
    <row r="79" spans="2:5">
      <c r="B79" s="107" t="s">
        <v>44</v>
      </c>
      <c r="C79" s="101"/>
      <c r="D79" s="101"/>
      <c r="E79" s="102"/>
    </row>
    <row r="80" spans="2:5">
      <c r="B80" s="59"/>
      <c r="C80" s="101"/>
      <c r="D80" s="101"/>
      <c r="E80" s="102"/>
    </row>
    <row r="81" spans="1:5">
      <c r="B81" s="59"/>
      <c r="C81" s="101"/>
      <c r="D81" s="101"/>
      <c r="E81" s="102"/>
    </row>
    <row r="82" spans="1:5">
      <c r="B82" s="59"/>
      <c r="C82" s="101"/>
      <c r="D82" s="101"/>
      <c r="E82" s="102"/>
    </row>
    <row r="83" spans="1:5">
      <c r="B83" s="106" t="s">
        <v>45</v>
      </c>
      <c r="C83" s="104"/>
      <c r="D83" s="104"/>
      <c r="E83" s="105"/>
    </row>
    <row r="84" spans="1:5">
      <c r="B84" s="59" t="s">
        <v>46</v>
      </c>
      <c r="C84" s="101"/>
      <c r="D84" s="101"/>
      <c r="E84" s="102"/>
    </row>
    <row r="85" spans="1:5" ht="15.75">
      <c r="A85" s="26"/>
      <c r="B85" s="108" t="s">
        <v>44</v>
      </c>
      <c r="C85" s="101"/>
      <c r="D85" s="101"/>
      <c r="E85" s="102"/>
    </row>
    <row r="86" spans="1:5">
      <c r="B86" s="59"/>
      <c r="C86" s="101"/>
      <c r="D86" s="101"/>
      <c r="E86" s="102"/>
    </row>
    <row r="87" spans="1:5">
      <c r="B87" s="59"/>
      <c r="C87" s="101"/>
      <c r="D87" s="101"/>
      <c r="E87" s="102"/>
    </row>
    <row r="88" spans="1:5">
      <c r="B88" s="59"/>
      <c r="C88" s="101"/>
      <c r="D88" s="101"/>
      <c r="E88" s="102"/>
    </row>
    <row r="89" spans="1:5">
      <c r="B89" s="97" t="s">
        <v>47</v>
      </c>
      <c r="C89" s="98"/>
      <c r="D89" s="98"/>
      <c r="E89" s="99"/>
    </row>
    <row r="90" spans="1:5">
      <c r="B90" s="106" t="s">
        <v>48</v>
      </c>
      <c r="C90" s="104"/>
      <c r="D90" s="104"/>
      <c r="E90" s="105"/>
    </row>
    <row r="91" spans="1:5">
      <c r="B91" s="59" t="s">
        <v>49</v>
      </c>
      <c r="C91" s="101"/>
      <c r="D91" s="101"/>
      <c r="E91" s="102"/>
    </row>
    <row r="92" spans="1:5">
      <c r="B92" s="59" t="s">
        <v>50</v>
      </c>
      <c r="C92" s="101"/>
      <c r="D92" s="101"/>
      <c r="E92" s="102"/>
    </row>
    <row r="93" spans="1:5">
      <c r="B93" s="59" t="s">
        <v>51</v>
      </c>
      <c r="C93" s="101"/>
      <c r="D93" s="101"/>
      <c r="E93" s="102"/>
    </row>
    <row r="94" spans="1:5">
      <c r="B94" s="59" t="s">
        <v>52</v>
      </c>
      <c r="C94" s="101"/>
      <c r="D94" s="101"/>
      <c r="E94" s="102"/>
    </row>
    <row r="95" spans="1:5">
      <c r="B95" s="59" t="s">
        <v>127</v>
      </c>
      <c r="C95" s="101"/>
      <c r="D95" s="101"/>
      <c r="E95" s="102"/>
    </row>
    <row r="96" spans="1:5">
      <c r="B96" s="59" t="s">
        <v>53</v>
      </c>
      <c r="C96" s="101"/>
      <c r="D96" s="101"/>
      <c r="E96" s="102"/>
    </row>
    <row r="97" spans="1:5">
      <c r="B97" s="59" t="s">
        <v>54</v>
      </c>
      <c r="C97" s="101"/>
      <c r="D97" s="101"/>
      <c r="E97" s="102"/>
    </row>
    <row r="98" spans="1:5">
      <c r="B98" s="59" t="s">
        <v>55</v>
      </c>
      <c r="C98" s="101"/>
      <c r="D98" s="101"/>
      <c r="E98" s="102"/>
    </row>
    <row r="99" spans="1:5">
      <c r="B99" s="59" t="s">
        <v>56</v>
      </c>
      <c r="C99" s="101"/>
      <c r="D99" s="101"/>
      <c r="E99" s="102"/>
    </row>
    <row r="100" spans="1:5">
      <c r="B100" s="59" t="s">
        <v>139</v>
      </c>
      <c r="C100" s="101"/>
      <c r="D100" s="101"/>
      <c r="E100" s="102"/>
    </row>
    <row r="101" spans="1:5">
      <c r="B101" s="59" t="s">
        <v>140</v>
      </c>
      <c r="C101" s="101"/>
      <c r="D101" s="101"/>
      <c r="E101" s="102"/>
    </row>
    <row r="102" spans="1:5" ht="15.75">
      <c r="A102" s="26"/>
      <c r="B102" s="59" t="s">
        <v>141</v>
      </c>
      <c r="C102" s="101"/>
      <c r="D102" s="101"/>
      <c r="E102" s="102"/>
    </row>
    <row r="103" spans="1:5">
      <c r="B103" s="60" t="s">
        <v>57</v>
      </c>
      <c r="C103" s="101"/>
      <c r="D103" s="101"/>
      <c r="E103" s="102"/>
    </row>
    <row r="104" spans="1:5">
      <c r="B104" s="59" t="s">
        <v>58</v>
      </c>
      <c r="C104" s="101"/>
      <c r="D104" s="101"/>
      <c r="E104" s="102"/>
    </row>
    <row r="105" spans="1:5">
      <c r="B105" s="107" t="s">
        <v>44</v>
      </c>
      <c r="C105" s="101"/>
      <c r="D105" s="101"/>
      <c r="E105" s="102"/>
    </row>
    <row r="106" spans="1:5">
      <c r="B106" s="59"/>
      <c r="C106" s="101"/>
      <c r="D106" s="101"/>
      <c r="E106" s="102"/>
    </row>
    <row r="107" spans="1:5">
      <c r="B107" s="59"/>
      <c r="C107" s="101"/>
      <c r="D107" s="101"/>
      <c r="E107" s="102"/>
    </row>
    <row r="108" spans="1:5">
      <c r="B108" s="59"/>
      <c r="C108" s="101"/>
      <c r="D108" s="101"/>
      <c r="E108" s="102"/>
    </row>
    <row r="109" spans="1:5" ht="14.25" customHeight="1">
      <c r="B109" s="97" t="s">
        <v>123</v>
      </c>
      <c r="C109" s="98"/>
      <c r="D109" s="98"/>
      <c r="E109" s="99"/>
    </row>
    <row r="110" spans="1:5" s="155" customFormat="1">
      <c r="B110" s="147" t="s">
        <v>171</v>
      </c>
      <c r="C110" s="148"/>
      <c r="D110" s="148"/>
      <c r="E110" s="149"/>
    </row>
    <row r="111" spans="1:5" s="155" customFormat="1" ht="25.5">
      <c r="B111" s="150" t="s">
        <v>174</v>
      </c>
      <c r="C111" s="151"/>
      <c r="D111" s="151"/>
      <c r="E111" s="152"/>
    </row>
    <row r="112" spans="1:5" s="155" customFormat="1" ht="25.5">
      <c r="B112" s="150" t="s">
        <v>170</v>
      </c>
      <c r="C112" s="151"/>
      <c r="D112" s="151"/>
      <c r="E112" s="152"/>
    </row>
    <row r="113" spans="2:5" s="155" customFormat="1" ht="25.5">
      <c r="B113" s="150" t="s">
        <v>181</v>
      </c>
      <c r="C113" s="151"/>
      <c r="D113" s="151"/>
      <c r="E113" s="152"/>
    </row>
    <row r="114" spans="2:5" s="155" customFormat="1">
      <c r="B114" s="150" t="s">
        <v>167</v>
      </c>
      <c r="C114" s="151"/>
      <c r="D114" s="151"/>
      <c r="E114" s="152"/>
    </row>
    <row r="115" spans="2:5" s="155" customFormat="1">
      <c r="B115" s="150" t="s">
        <v>182</v>
      </c>
      <c r="C115" s="151"/>
      <c r="D115" s="151"/>
      <c r="E115" s="152"/>
    </row>
    <row r="116" spans="2:5" s="155" customFormat="1">
      <c r="B116" s="150" t="s">
        <v>183</v>
      </c>
      <c r="C116" s="151"/>
      <c r="D116" s="151"/>
      <c r="E116" s="152"/>
    </row>
    <row r="117" spans="2:5" s="155" customFormat="1">
      <c r="B117" s="150" t="s">
        <v>168</v>
      </c>
      <c r="C117" s="151"/>
      <c r="D117" s="151"/>
      <c r="E117" s="152"/>
    </row>
    <row r="118" spans="2:5" s="155" customFormat="1">
      <c r="B118" s="150" t="s">
        <v>169</v>
      </c>
      <c r="C118" s="151"/>
      <c r="D118" s="151"/>
      <c r="E118" s="152"/>
    </row>
    <row r="119" spans="2:5">
      <c r="B119" s="107" t="s">
        <v>44</v>
      </c>
      <c r="C119" s="101"/>
      <c r="D119" s="101"/>
      <c r="E119" s="102"/>
    </row>
    <row r="120" spans="2:5">
      <c r="B120" s="59"/>
      <c r="C120" s="101"/>
      <c r="D120" s="101"/>
      <c r="E120" s="102"/>
    </row>
    <row r="121" spans="2:5">
      <c r="B121" s="59"/>
      <c r="C121" s="101"/>
      <c r="D121" s="101"/>
      <c r="E121" s="102"/>
    </row>
    <row r="122" spans="2:5">
      <c r="B122" s="59"/>
      <c r="C122" s="101"/>
      <c r="D122" s="101"/>
      <c r="E122" s="102"/>
    </row>
    <row r="123" spans="2:5" s="146" customFormat="1">
      <c r="B123" s="147" t="s">
        <v>137</v>
      </c>
      <c r="C123" s="148"/>
      <c r="D123" s="148"/>
      <c r="E123" s="149"/>
    </row>
    <row r="124" spans="2:5" s="146" customFormat="1">
      <c r="B124" s="150" t="s">
        <v>136</v>
      </c>
      <c r="C124" s="151"/>
      <c r="D124" s="151"/>
      <c r="E124" s="152"/>
    </row>
    <row r="125" spans="2:5">
      <c r="B125" s="107" t="s">
        <v>44</v>
      </c>
      <c r="C125" s="101"/>
      <c r="D125" s="101"/>
      <c r="E125" s="102"/>
    </row>
    <row r="126" spans="2:5">
      <c r="B126" s="59"/>
      <c r="C126" s="101"/>
      <c r="D126" s="101"/>
      <c r="E126" s="102"/>
    </row>
    <row r="127" spans="2:5">
      <c r="B127" s="59"/>
      <c r="C127" s="101"/>
      <c r="D127" s="101"/>
      <c r="E127" s="102"/>
    </row>
    <row r="128" spans="2:5">
      <c r="B128" s="59"/>
      <c r="C128" s="101"/>
      <c r="D128" s="101"/>
      <c r="E128" s="102"/>
    </row>
    <row r="129" spans="2:5">
      <c r="B129" s="60"/>
      <c r="C129" s="101"/>
      <c r="D129" s="101"/>
      <c r="E129" s="102"/>
    </row>
    <row r="130" spans="2:5">
      <c r="B130" s="27"/>
      <c r="C130" s="28"/>
      <c r="D130" s="29"/>
      <c r="E130" s="154"/>
    </row>
    <row r="131" spans="2:5" s="30" customFormat="1">
      <c r="B131" s="30" t="s">
        <v>93</v>
      </c>
    </row>
    <row r="134" spans="2:5" ht="14.25">
      <c r="C134" s="31" t="s">
        <v>5</v>
      </c>
      <c r="D134" s="32"/>
      <c r="E134" s="32"/>
    </row>
    <row r="135" spans="2:5" ht="14.25">
      <c r="C135" s="33"/>
      <c r="D135" s="34"/>
      <c r="E135" s="34"/>
    </row>
    <row r="136" spans="2:5" ht="14.25">
      <c r="C136" s="31" t="s">
        <v>6</v>
      </c>
      <c r="D136" s="32"/>
      <c r="E136" s="32"/>
    </row>
    <row r="137" spans="2:5">
      <c r="C137" s="35"/>
    </row>
    <row r="138" spans="2:5">
      <c r="C138" s="41" t="s">
        <v>7</v>
      </c>
      <c r="D138" s="36"/>
      <c r="E138" s="37"/>
    </row>
    <row r="139" spans="2:5">
      <c r="C139" s="42"/>
      <c r="D139" s="34"/>
      <c r="E139" s="38"/>
    </row>
    <row r="140" spans="2:5">
      <c r="C140" s="42"/>
      <c r="D140" s="34"/>
      <c r="E140" s="38"/>
    </row>
    <row r="141" spans="2:5">
      <c r="C141" s="42"/>
      <c r="D141" s="34"/>
      <c r="E141" s="38"/>
    </row>
    <row r="142" spans="2:5">
      <c r="C142" s="42"/>
      <c r="D142" s="34"/>
      <c r="E142" s="38"/>
    </row>
    <row r="143" spans="2:5">
      <c r="C143" s="42"/>
      <c r="D143" s="34"/>
      <c r="E143" s="38"/>
    </row>
    <row r="144" spans="2:5">
      <c r="C144" s="43"/>
      <c r="D144" s="39"/>
      <c r="E144" s="40"/>
    </row>
  </sheetData>
  <printOptions horizontalCentered="1" verticalCentered="1"/>
  <pageMargins left="0.23622047244094491" right="0.23622047244094491" top="0.35433070866141736" bottom="0.35433070866141736" header="0.31496062992125984" footer="0.31496062992125984"/>
  <pageSetup paperSize="9" scale="83" fitToHeight="3" orientation="landscape" r:id="rId1"/>
  <headerFooter>
    <oddHeader>&amp;L&amp;F - &amp;A&amp;RPage &amp;P sur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53"/>
  <sheetViews>
    <sheetView showGridLines="0" topLeftCell="A18" zoomScale="85" zoomScaleNormal="85" workbookViewId="0">
      <selection activeCell="K35" sqref="K35"/>
    </sheetView>
  </sheetViews>
  <sheetFormatPr baseColWidth="10" defaultColWidth="0" defaultRowHeight="0" customHeight="1" zeroHeight="1"/>
  <cols>
    <col min="1" max="1" width="2.7109375" style="48" customWidth="1"/>
    <col min="2" max="2" width="57.28515625" style="11" customWidth="1"/>
    <col min="3" max="4" width="13.42578125" style="12" customWidth="1"/>
    <col min="5" max="6" width="13.42578125" style="11" customWidth="1"/>
    <col min="7" max="10" width="7.42578125" style="11" customWidth="1"/>
    <col min="11" max="11" width="13.42578125" style="11" customWidth="1"/>
    <col min="12" max="12" width="2.7109375" style="48" customWidth="1"/>
    <col min="13" max="16384" width="11.5703125" style="11" hidden="1"/>
  </cols>
  <sheetData>
    <row r="1" spans="1:12" s="48" customFormat="1" ht="15.75" thickBot="1">
      <c r="C1" s="49"/>
      <c r="D1" s="49"/>
      <c r="K1" s="45" t="str">
        <f>'1-Introduction'!A1</f>
        <v>V2</v>
      </c>
    </row>
    <row r="2" spans="1:12" ht="15">
      <c r="B2" s="46" t="str">
        <f>'1-Introduction'!A2</f>
        <v>Systèmes de Télécommunications</v>
      </c>
      <c r="C2" s="18"/>
      <c r="D2" s="18"/>
      <c r="E2" s="18"/>
      <c r="F2" s="18"/>
      <c r="G2" s="18"/>
      <c r="H2" s="18"/>
      <c r="I2" s="18"/>
      <c r="J2" s="18"/>
      <c r="K2" s="19"/>
    </row>
    <row r="3" spans="1:12" ht="15.75" thickBot="1">
      <c r="B3" s="47" t="str">
        <f>'1-Introduction'!A3</f>
        <v>Lycée Professionnel Marie Curie</v>
      </c>
      <c r="C3" s="20"/>
      <c r="D3" s="20"/>
      <c r="E3" s="20"/>
      <c r="F3" s="20"/>
      <c r="G3" s="20"/>
      <c r="H3" s="20"/>
      <c r="I3" s="20"/>
      <c r="J3" s="20"/>
      <c r="K3" s="21"/>
    </row>
    <row r="4" spans="1:12" ht="15" customHeight="1" thickBot="1">
      <c r="B4" s="48"/>
      <c r="C4" s="49"/>
      <c r="D4" s="49"/>
      <c r="E4" s="48"/>
      <c r="F4" s="48"/>
      <c r="G4" s="48"/>
      <c r="H4" s="48"/>
      <c r="I4" s="48"/>
      <c r="J4" s="48"/>
      <c r="K4" s="48"/>
    </row>
    <row r="5" spans="1:12" ht="15">
      <c r="B5" s="16" t="s">
        <v>4</v>
      </c>
      <c r="C5" s="18"/>
      <c r="D5" s="18"/>
      <c r="E5" s="18"/>
      <c r="F5" s="18"/>
      <c r="G5" s="18"/>
      <c r="H5" s="18"/>
      <c r="I5" s="18"/>
      <c r="J5" s="18"/>
      <c r="K5" s="19"/>
    </row>
    <row r="6" spans="1:12" ht="15.75" thickBot="1">
      <c r="B6" s="17"/>
      <c r="C6" s="20"/>
      <c r="D6" s="20"/>
      <c r="E6" s="20"/>
      <c r="F6" s="20"/>
      <c r="G6" s="20"/>
      <c r="H6" s="20"/>
      <c r="I6" s="20"/>
      <c r="J6" s="20"/>
      <c r="K6" s="21"/>
    </row>
    <row r="7" spans="1:12" ht="15" customHeight="1">
      <c r="B7" s="48"/>
      <c r="C7" s="49"/>
      <c r="D7" s="49"/>
      <c r="E7" s="48"/>
      <c r="F7" s="48"/>
      <c r="G7" s="48"/>
      <c r="H7" s="48"/>
      <c r="I7" s="48"/>
      <c r="J7" s="48"/>
      <c r="K7" s="48"/>
    </row>
    <row r="8" spans="1:12" ht="14.25">
      <c r="B8" s="52" t="s">
        <v>9</v>
      </c>
      <c r="C8" s="53"/>
      <c r="D8" s="53"/>
      <c r="E8" s="54"/>
      <c r="F8" s="54"/>
      <c r="G8" s="54"/>
      <c r="H8" s="54"/>
      <c r="I8" s="54"/>
      <c r="J8" s="54"/>
      <c r="K8" s="55"/>
    </row>
    <row r="9" spans="1:12" ht="18">
      <c r="B9" s="92" t="s">
        <v>24</v>
      </c>
      <c r="C9" s="49"/>
      <c r="D9" s="49"/>
      <c r="E9" s="48"/>
      <c r="F9" s="48"/>
      <c r="G9" s="48"/>
      <c r="H9" s="48"/>
      <c r="I9" s="48"/>
      <c r="J9" s="48"/>
      <c r="K9" s="91"/>
    </row>
    <row r="10" spans="1:12" ht="18">
      <c r="B10" s="93" t="s">
        <v>25</v>
      </c>
      <c r="C10" s="56"/>
      <c r="D10" s="56"/>
      <c r="E10" s="57"/>
      <c r="F10" s="57"/>
      <c r="G10" s="57"/>
      <c r="H10" s="57"/>
      <c r="I10" s="57"/>
      <c r="J10" s="57"/>
      <c r="K10" s="58"/>
    </row>
    <row r="11" spans="1:12" ht="15" customHeight="1">
      <c r="B11" s="48"/>
      <c r="C11" s="49"/>
      <c r="D11" s="49"/>
      <c r="E11" s="48"/>
      <c r="F11" s="48"/>
      <c r="G11" s="48"/>
      <c r="H11" s="48"/>
      <c r="I11" s="48"/>
      <c r="J11" s="48"/>
      <c r="K11" s="48"/>
    </row>
    <row r="12" spans="1:12" ht="15" customHeight="1">
      <c r="B12" s="48"/>
      <c r="C12" s="49"/>
      <c r="D12" s="49"/>
      <c r="E12" s="48"/>
      <c r="F12" s="121" t="s">
        <v>60</v>
      </c>
      <c r="G12" s="122"/>
      <c r="H12" s="123"/>
      <c r="I12" s="123"/>
      <c r="J12" s="124"/>
      <c r="K12" s="48"/>
    </row>
    <row r="13" spans="1:12" ht="45">
      <c r="B13" s="88" t="s">
        <v>28</v>
      </c>
      <c r="C13" s="88" t="s">
        <v>8</v>
      </c>
      <c r="D13" s="88" t="s">
        <v>29</v>
      </c>
      <c r="E13" s="88" t="s">
        <v>61</v>
      </c>
      <c r="F13" s="125" t="s">
        <v>62</v>
      </c>
      <c r="G13" s="125" t="s">
        <v>63</v>
      </c>
      <c r="H13" s="125" t="s">
        <v>64</v>
      </c>
      <c r="I13" s="125" t="s">
        <v>65</v>
      </c>
      <c r="J13" s="125" t="s">
        <v>66</v>
      </c>
      <c r="K13" s="88" t="s">
        <v>67</v>
      </c>
    </row>
    <row r="14" spans="1:12" ht="14.25">
      <c r="B14" s="48"/>
      <c r="C14" s="48"/>
      <c r="D14" s="48"/>
      <c r="E14" s="48"/>
      <c r="F14" s="48"/>
      <c r="G14" s="48"/>
      <c r="H14" s="48"/>
      <c r="I14" s="48"/>
      <c r="J14" s="48"/>
      <c r="K14" s="48"/>
    </row>
    <row r="15" spans="1:12" ht="15">
      <c r="B15" s="135" t="s">
        <v>89</v>
      </c>
      <c r="C15" s="136"/>
      <c r="D15" s="136"/>
      <c r="E15" s="137"/>
      <c r="F15" s="137"/>
      <c r="G15" s="137"/>
      <c r="H15" s="137"/>
      <c r="I15" s="137"/>
      <c r="J15" s="138"/>
      <c r="K15" s="139"/>
    </row>
    <row r="16" spans="1:12" s="13" customFormat="1" ht="38.25">
      <c r="A16" s="50"/>
      <c r="B16" s="109" t="s">
        <v>151</v>
      </c>
      <c r="C16" s="110"/>
      <c r="D16" s="110"/>
      <c r="E16" s="110"/>
      <c r="F16" s="110"/>
      <c r="G16" s="110"/>
      <c r="H16" s="110"/>
      <c r="I16" s="110"/>
      <c r="J16" s="110"/>
      <c r="K16" s="111"/>
      <c r="L16" s="50"/>
    </row>
    <row r="17" spans="1:12" s="13" customFormat="1" ht="38.25">
      <c r="A17" s="50"/>
      <c r="B17" s="140" t="s">
        <v>125</v>
      </c>
      <c r="C17" s="113">
        <f>VLOOKUP($B17,BPU!$B$9:$E$129,2,FALSE)</f>
        <v>0</v>
      </c>
      <c r="D17" s="113">
        <f>VLOOKUP($B17,BPU!$B$9:$E$129,3,FALSE)</f>
        <v>0</v>
      </c>
      <c r="E17" s="113">
        <f>VLOOKUP($B17,BPU!$B$9:$E$129,4,FALSE)</f>
        <v>0</v>
      </c>
      <c r="F17" s="112">
        <f>SUM(G17:J17)</f>
        <v>1</v>
      </c>
      <c r="G17" s="113">
        <v>1</v>
      </c>
      <c r="H17" s="113"/>
      <c r="I17" s="113"/>
      <c r="J17" s="114"/>
      <c r="K17" s="115">
        <f>E17*F17</f>
        <v>0</v>
      </c>
      <c r="L17" s="50"/>
    </row>
    <row r="18" spans="1:12" s="13" customFormat="1" ht="38.25">
      <c r="A18" s="50"/>
      <c r="B18" s="140" t="s">
        <v>124</v>
      </c>
      <c r="C18" s="113">
        <f>VLOOKUP($B18,BPU!$B$9:$E$129,2,FALSE)</f>
        <v>0</v>
      </c>
      <c r="D18" s="113">
        <f>VLOOKUP($B18,BPU!$B$9:$E$129,3,FALSE)</f>
        <v>0</v>
      </c>
      <c r="E18" s="113">
        <f>VLOOKUP($B18,BPU!$B$9:$E$129,4,FALSE)</f>
        <v>0</v>
      </c>
      <c r="F18" s="112">
        <f>SUM(G18:J18)</f>
        <v>1</v>
      </c>
      <c r="G18" s="113">
        <v>1</v>
      </c>
      <c r="H18" s="113"/>
      <c r="I18" s="113"/>
      <c r="J18" s="114"/>
      <c r="K18" s="115">
        <f>E18*F18</f>
        <v>0</v>
      </c>
      <c r="L18" s="50"/>
    </row>
    <row r="19" spans="1:12" s="13" customFormat="1" ht="15">
      <c r="A19" s="50"/>
      <c r="B19" s="140" t="s">
        <v>173</v>
      </c>
      <c r="C19" s="113">
        <f>VLOOKUP($B19,BPU!$B$9:$E$129,2,FALSE)</f>
        <v>0</v>
      </c>
      <c r="D19" s="113">
        <f>VLOOKUP($B19,BPU!$B$9:$E$129,3,FALSE)</f>
        <v>0</v>
      </c>
      <c r="E19" s="113">
        <f>VLOOKUP($B19,BPU!$B$9:$E$129,4,FALSE)</f>
        <v>0</v>
      </c>
      <c r="F19" s="112">
        <f>SUM(G19:J19)</f>
        <v>1</v>
      </c>
      <c r="G19" s="113">
        <v>1</v>
      </c>
      <c r="H19" s="113"/>
      <c r="I19" s="113"/>
      <c r="J19" s="114"/>
      <c r="K19" s="115">
        <f>E19*F19</f>
        <v>0</v>
      </c>
      <c r="L19" s="50"/>
    </row>
    <row r="20" spans="1:12" s="13" customFormat="1" ht="14.25">
      <c r="A20" s="50"/>
      <c r="B20" s="116" t="s">
        <v>59</v>
      </c>
      <c r="C20" s="110"/>
      <c r="D20" s="110"/>
      <c r="E20" s="110"/>
      <c r="F20" s="117"/>
      <c r="G20" s="117"/>
      <c r="H20" s="117"/>
      <c r="I20" s="117"/>
      <c r="J20" s="117"/>
      <c r="K20" s="111"/>
      <c r="L20" s="50"/>
    </row>
    <row r="21" spans="1:12" s="13" customFormat="1" ht="25.5">
      <c r="A21" s="50"/>
      <c r="B21" s="141" t="s">
        <v>144</v>
      </c>
      <c r="C21" s="113">
        <f>VLOOKUP($B21,BPU!$B$9:$E$129,2,FALSE)</f>
        <v>0</v>
      </c>
      <c r="D21" s="113">
        <f>VLOOKUP($B21,BPU!$B$9:$E$129,3,FALSE)</f>
        <v>0</v>
      </c>
      <c r="E21" s="113">
        <f>VLOOKUP($B21,BPU!$B$9:$E$129,4,FALSE)</f>
        <v>0</v>
      </c>
      <c r="F21" s="118">
        <f t="shared" ref="F21:F27" si="0">SUM(G21:J21)</f>
        <v>2</v>
      </c>
      <c r="G21" s="113">
        <v>1</v>
      </c>
      <c r="H21" s="119">
        <v>1</v>
      </c>
      <c r="I21" s="119"/>
      <c r="J21" s="120"/>
      <c r="K21" s="115">
        <f t="shared" ref="K21:K27" si="1">E21*F21</f>
        <v>0</v>
      </c>
      <c r="L21" s="50"/>
    </row>
    <row r="22" spans="1:12" s="13" customFormat="1" ht="15">
      <c r="A22" s="50"/>
      <c r="B22" s="141" t="s">
        <v>120</v>
      </c>
      <c r="C22" s="113">
        <f>VLOOKUP($B22,BPU!$B$9:$E$129,2,FALSE)</f>
        <v>0</v>
      </c>
      <c r="D22" s="113">
        <f>VLOOKUP($B22,BPU!$B$9:$E$129,3,FALSE)</f>
        <v>0</v>
      </c>
      <c r="E22" s="113">
        <f>VLOOKUP($B22,BPU!$B$9:$E$129,4,FALSE)</f>
        <v>0</v>
      </c>
      <c r="F22" s="118">
        <f t="shared" si="0"/>
        <v>2</v>
      </c>
      <c r="G22" s="113">
        <v>1</v>
      </c>
      <c r="H22" s="119">
        <v>1</v>
      </c>
      <c r="I22" s="119"/>
      <c r="J22" s="120"/>
      <c r="K22" s="115">
        <f t="shared" si="1"/>
        <v>0</v>
      </c>
      <c r="L22" s="50"/>
    </row>
    <row r="23" spans="1:12" s="13" customFormat="1" ht="25.5">
      <c r="A23" s="50"/>
      <c r="B23" s="141" t="s">
        <v>150</v>
      </c>
      <c r="C23" s="113">
        <f>VLOOKUP($B23,BPU!$B$9:$E$129,2,FALSE)</f>
        <v>0</v>
      </c>
      <c r="D23" s="113">
        <f>VLOOKUP($B23,BPU!$B$9:$E$129,3,FALSE)</f>
        <v>0</v>
      </c>
      <c r="E23" s="113">
        <f>VLOOKUP($B23,BPU!$B$9:$E$129,4,FALSE)</f>
        <v>0</v>
      </c>
      <c r="F23" s="118">
        <f t="shared" ref="F23" si="2">SUM(G23:J23)</f>
        <v>2</v>
      </c>
      <c r="G23" s="113">
        <v>1</v>
      </c>
      <c r="H23" s="119">
        <v>1</v>
      </c>
      <c r="I23" s="119"/>
      <c r="J23" s="120"/>
      <c r="K23" s="115">
        <f t="shared" ref="K23" si="3">E23*F23</f>
        <v>0</v>
      </c>
      <c r="L23" s="50"/>
    </row>
    <row r="24" spans="1:12" s="13" customFormat="1" ht="25.5">
      <c r="A24" s="50"/>
      <c r="B24" s="141" t="s">
        <v>145</v>
      </c>
      <c r="C24" s="113">
        <f>VLOOKUP($B24,BPU!$B$9:$E$129,2,FALSE)</f>
        <v>0</v>
      </c>
      <c r="D24" s="113">
        <f>VLOOKUP($B24,BPU!$B$9:$E$129,3,FALSE)</f>
        <v>0</v>
      </c>
      <c r="E24" s="113">
        <f>VLOOKUP($B24,BPU!$B$9:$E$129,4,FALSE)</f>
        <v>0</v>
      </c>
      <c r="F24" s="118">
        <f t="shared" si="0"/>
        <v>4</v>
      </c>
      <c r="G24" s="113">
        <v>4</v>
      </c>
      <c r="H24" s="119"/>
      <c r="I24" s="119"/>
      <c r="J24" s="120"/>
      <c r="K24" s="115">
        <f t="shared" si="1"/>
        <v>0</v>
      </c>
      <c r="L24" s="50"/>
    </row>
    <row r="25" spans="1:12" s="13" customFormat="1" ht="25.5">
      <c r="A25" s="50"/>
      <c r="B25" s="141" t="s">
        <v>146</v>
      </c>
      <c r="C25" s="113">
        <f>VLOOKUP($B25,BPU!$B$9:$E$129,2,FALSE)</f>
        <v>0</v>
      </c>
      <c r="D25" s="113">
        <f>VLOOKUP($B25,BPU!$B$9:$E$129,3,FALSE)</f>
        <v>0</v>
      </c>
      <c r="E25" s="113">
        <f>VLOOKUP($B25,BPU!$B$9:$E$129,4,FALSE)</f>
        <v>0</v>
      </c>
      <c r="F25" s="118">
        <f t="shared" si="0"/>
        <v>2</v>
      </c>
      <c r="G25" s="113">
        <v>2</v>
      </c>
      <c r="H25" s="119"/>
      <c r="I25" s="119"/>
      <c r="J25" s="120"/>
      <c r="K25" s="115">
        <f t="shared" si="1"/>
        <v>0</v>
      </c>
      <c r="L25" s="50"/>
    </row>
    <row r="26" spans="1:12" s="13" customFormat="1" ht="25.5">
      <c r="A26" s="50"/>
      <c r="B26" s="141" t="s">
        <v>117</v>
      </c>
      <c r="C26" s="113">
        <f>VLOOKUP($B26,BPU!$B$9:$E$129,2,FALSE)</f>
        <v>0</v>
      </c>
      <c r="D26" s="113">
        <f>VLOOKUP($B26,BPU!$B$9:$E$129,3,FALSE)</f>
        <v>0</v>
      </c>
      <c r="E26" s="113">
        <f>VLOOKUP($B26,BPU!$B$9:$E$129,4,FALSE)</f>
        <v>0</v>
      </c>
      <c r="F26" s="118">
        <f t="shared" si="0"/>
        <v>27</v>
      </c>
      <c r="G26" s="113">
        <v>27</v>
      </c>
      <c r="H26" s="119"/>
      <c r="I26" s="119"/>
      <c r="J26" s="120"/>
      <c r="K26" s="115">
        <f t="shared" si="1"/>
        <v>0</v>
      </c>
      <c r="L26" s="50"/>
    </row>
    <row r="27" spans="1:12" s="13" customFormat="1" ht="25.5">
      <c r="A27" s="50"/>
      <c r="B27" s="141" t="s">
        <v>162</v>
      </c>
      <c r="C27" s="113">
        <f>VLOOKUP($B27,BPU!$B$9:$E$129,2,FALSE)</f>
        <v>0</v>
      </c>
      <c r="D27" s="113">
        <f>VLOOKUP($B27,BPU!$B$9:$E$129,3,FALSE)</f>
        <v>0</v>
      </c>
      <c r="E27" s="113">
        <f>VLOOKUP($B27,BPU!$B$9:$E$129,4,FALSE)</f>
        <v>0</v>
      </c>
      <c r="F27" s="118">
        <f t="shared" si="0"/>
        <v>8</v>
      </c>
      <c r="G27" s="113">
        <v>8</v>
      </c>
      <c r="H27" s="119"/>
      <c r="I27" s="119"/>
      <c r="J27" s="120"/>
      <c r="K27" s="115">
        <f t="shared" si="1"/>
        <v>0</v>
      </c>
      <c r="L27" s="50"/>
    </row>
    <row r="28" spans="1:12" s="13" customFormat="1" ht="25.5">
      <c r="A28" s="50"/>
      <c r="B28" s="141" t="s">
        <v>163</v>
      </c>
      <c r="C28" s="113">
        <f>VLOOKUP($B28,BPU!$B$9:$E$129,2,FALSE)</f>
        <v>0</v>
      </c>
      <c r="D28" s="113">
        <f>VLOOKUP($B28,BPU!$B$9:$E$129,3,FALSE)</f>
        <v>0</v>
      </c>
      <c r="E28" s="113">
        <f>VLOOKUP($B28,BPU!$B$9:$E$129,4,FALSE)</f>
        <v>0</v>
      </c>
      <c r="F28" s="118">
        <f t="shared" ref="F28" si="4">SUM(G28:J28)</f>
        <v>2</v>
      </c>
      <c r="G28" s="113">
        <v>2</v>
      </c>
      <c r="H28" s="119"/>
      <c r="I28" s="119"/>
      <c r="J28" s="120"/>
      <c r="K28" s="115">
        <f t="shared" ref="K28" si="5">E28*F28</f>
        <v>0</v>
      </c>
      <c r="L28" s="50"/>
    </row>
    <row r="29" spans="1:12" s="13" customFormat="1" ht="14.25">
      <c r="A29" s="50"/>
      <c r="B29" s="116" t="s">
        <v>92</v>
      </c>
      <c r="C29" s="110"/>
      <c r="D29" s="110"/>
      <c r="E29" s="110"/>
      <c r="F29" s="117"/>
      <c r="G29" s="117"/>
      <c r="H29" s="117"/>
      <c r="I29" s="117"/>
      <c r="J29" s="117"/>
      <c r="K29" s="111"/>
      <c r="L29" s="50"/>
    </row>
    <row r="30" spans="1:12" s="13" customFormat="1" ht="25.5">
      <c r="A30" s="50"/>
      <c r="B30" s="141" t="s">
        <v>148</v>
      </c>
      <c r="C30" s="113">
        <f>VLOOKUP($B30,BPU!$B$9:$E$129,2,FALSE)</f>
        <v>0</v>
      </c>
      <c r="D30" s="113">
        <f>VLOOKUP($B30,BPU!$B$9:$E$129,3,FALSE)</f>
        <v>0</v>
      </c>
      <c r="E30" s="113">
        <f>VLOOKUP($B30,BPU!$B$9:$E$129,4,FALSE)</f>
        <v>0</v>
      </c>
      <c r="F30" s="118">
        <f>SUM(G30:J30)</f>
        <v>1</v>
      </c>
      <c r="G30" s="113">
        <v>1</v>
      </c>
      <c r="H30" s="119"/>
      <c r="I30" s="119"/>
      <c r="J30" s="120"/>
      <c r="K30" s="115">
        <f>E30*F30</f>
        <v>0</v>
      </c>
      <c r="L30" s="50"/>
    </row>
    <row r="31" spans="1:12" s="13" customFormat="1" ht="25.5">
      <c r="A31" s="50"/>
      <c r="B31" s="141" t="s">
        <v>176</v>
      </c>
      <c r="C31" s="113">
        <f>VLOOKUP($B31,BPU!$B$9:$E$129,2,FALSE)</f>
        <v>0</v>
      </c>
      <c r="D31" s="113">
        <f>VLOOKUP($B31,BPU!$B$9:$E$129,3,FALSE)</f>
        <v>0</v>
      </c>
      <c r="E31" s="113">
        <f>VLOOKUP($B31,BPU!$B$9:$E$129,4,FALSE)</f>
        <v>0</v>
      </c>
      <c r="F31" s="118">
        <f>SUM(G31:J31)</f>
        <v>1</v>
      </c>
      <c r="G31" s="119">
        <v>1</v>
      </c>
      <c r="H31" s="119"/>
      <c r="I31" s="119"/>
      <c r="J31" s="120"/>
      <c r="K31" s="115">
        <f>E31*F31</f>
        <v>0</v>
      </c>
      <c r="L31" s="50"/>
    </row>
    <row r="32" spans="1:12" s="13" customFormat="1" ht="14.25">
      <c r="A32" s="50"/>
      <c r="B32" s="116" t="s">
        <v>157</v>
      </c>
      <c r="C32" s="110"/>
      <c r="D32" s="110"/>
      <c r="E32" s="110"/>
      <c r="F32" s="117"/>
      <c r="G32" s="117"/>
      <c r="H32" s="117"/>
      <c r="I32" s="117"/>
      <c r="J32" s="117"/>
      <c r="K32" s="111"/>
      <c r="L32" s="50"/>
    </row>
    <row r="33" spans="1:12" s="13" customFormat="1" ht="25.5">
      <c r="A33" s="50"/>
      <c r="B33" s="141" t="s">
        <v>158</v>
      </c>
      <c r="C33" s="113">
        <f>VLOOKUP($B33,BPU!$B$9:$E$129,2,FALSE)</f>
        <v>0</v>
      </c>
      <c r="D33" s="113">
        <f>VLOOKUP($B33,BPU!$B$9:$E$129,3,FALSE)</f>
        <v>0</v>
      </c>
      <c r="E33" s="113">
        <f>VLOOKUP($B33,BPU!$B$9:$E$129,4,FALSE)</f>
        <v>0</v>
      </c>
      <c r="F33" s="118">
        <f>SUM(G33:J33)</f>
        <v>2</v>
      </c>
      <c r="G33" s="113">
        <v>2</v>
      </c>
      <c r="H33" s="119"/>
      <c r="I33" s="119"/>
      <c r="J33" s="120"/>
      <c r="K33" s="115">
        <f>E33*F33</f>
        <v>0</v>
      </c>
      <c r="L33" s="50"/>
    </row>
    <row r="34" spans="1:12" s="13" customFormat="1" ht="25.5">
      <c r="A34" s="50"/>
      <c r="B34" s="141" t="s">
        <v>159</v>
      </c>
      <c r="C34" s="113">
        <f>VLOOKUP($B34,BPU!$B$9:$E$129,2,FALSE)</f>
        <v>0</v>
      </c>
      <c r="D34" s="113">
        <f>VLOOKUP($B34,BPU!$B$9:$E$129,3,FALSE)</f>
        <v>0</v>
      </c>
      <c r="E34" s="113">
        <f>VLOOKUP($B34,BPU!$B$9:$E$129,4,FALSE)</f>
        <v>0</v>
      </c>
      <c r="F34" s="118">
        <f>SUM(G34:J34)</f>
        <v>2</v>
      </c>
      <c r="G34" s="113">
        <v>2</v>
      </c>
      <c r="H34" s="119"/>
      <c r="I34" s="119"/>
      <c r="J34" s="120"/>
      <c r="K34" s="115">
        <f>E34*F34</f>
        <v>0</v>
      </c>
      <c r="L34" s="50"/>
    </row>
    <row r="35" spans="1:12" s="13" customFormat="1" ht="25.5">
      <c r="A35" s="50"/>
      <c r="B35" s="141" t="s">
        <v>136</v>
      </c>
      <c r="C35" s="113">
        <f>VLOOKUP($B35,BPU!$B$9:$E$129,2,FALSE)</f>
        <v>0</v>
      </c>
      <c r="D35" s="113">
        <f>VLOOKUP($B35,BPU!$B$9:$E$129,3,FALSE)</f>
        <v>0</v>
      </c>
      <c r="E35" s="113">
        <f>VLOOKUP($B35,BPU!$B$9:$E$129,4,FALSE)</f>
        <v>0</v>
      </c>
      <c r="F35" s="118">
        <f>SUM(G35:J35)</f>
        <v>1</v>
      </c>
      <c r="G35" s="113">
        <v>1</v>
      </c>
      <c r="H35" s="119"/>
      <c r="I35" s="119"/>
      <c r="J35" s="120"/>
      <c r="K35" s="115">
        <f>E35*F35</f>
        <v>0</v>
      </c>
      <c r="L35" s="50"/>
    </row>
    <row r="36" spans="1:12" s="13" customFormat="1" ht="15">
      <c r="A36" s="50"/>
      <c r="B36" s="140" t="s">
        <v>100</v>
      </c>
      <c r="C36" s="113">
        <f>VLOOKUP($B36,BPU!$B$9:$E$129,2,FALSE)</f>
        <v>0</v>
      </c>
      <c r="D36" s="113">
        <f>VLOOKUP($B36,BPU!$B$9:$E$129,3,FALSE)</f>
        <v>0</v>
      </c>
      <c r="E36" s="113">
        <f>VLOOKUP($B36,BPU!$B$9:$E$129,4,FALSE)</f>
        <v>0</v>
      </c>
      <c r="F36" s="112">
        <f>SUM(G36:J36)</f>
        <v>1</v>
      </c>
      <c r="G36" s="113">
        <v>1</v>
      </c>
      <c r="H36" s="113"/>
      <c r="I36" s="113"/>
      <c r="J36" s="114"/>
      <c r="K36" s="115">
        <f>E36*F36</f>
        <v>0</v>
      </c>
      <c r="L36" s="50"/>
    </row>
    <row r="37" spans="1:12" s="13" customFormat="1" ht="14.25">
      <c r="A37" s="50"/>
      <c r="B37" s="116" t="s">
        <v>33</v>
      </c>
      <c r="C37" s="110"/>
      <c r="D37" s="110"/>
      <c r="E37" s="110"/>
      <c r="F37" s="117"/>
      <c r="G37" s="117"/>
      <c r="H37" s="117"/>
      <c r="I37" s="117"/>
      <c r="J37" s="117"/>
      <c r="K37" s="111"/>
      <c r="L37" s="50"/>
    </row>
    <row r="38" spans="1:12" s="13" customFormat="1" ht="38.25">
      <c r="A38" s="50"/>
      <c r="B38" s="142" t="s">
        <v>122</v>
      </c>
      <c r="C38" s="113">
        <f>VLOOKUP($B38,BPU!$B$9:$E$129,2,FALSE)</f>
        <v>0</v>
      </c>
      <c r="D38" s="113">
        <f>VLOOKUP($B38,BPU!$B$9:$E$129,3,FALSE)</f>
        <v>0</v>
      </c>
      <c r="E38" s="113">
        <f>VLOOKUP($B38,BPU!$B$9:$E$129,4,FALSE)</f>
        <v>0</v>
      </c>
      <c r="F38" s="118">
        <f>SUM(G38:J38)</f>
        <v>4</v>
      </c>
      <c r="G38" s="119">
        <v>1</v>
      </c>
      <c r="H38" s="119">
        <v>1</v>
      </c>
      <c r="I38" s="119">
        <v>1</v>
      </c>
      <c r="J38" s="120">
        <v>1</v>
      </c>
      <c r="K38" s="115">
        <f t="shared" ref="K38:K41" si="6">E38*F38</f>
        <v>0</v>
      </c>
      <c r="L38" s="50"/>
    </row>
    <row r="39" spans="1:12" s="13" customFormat="1" ht="25.5">
      <c r="A39" s="50"/>
      <c r="B39" s="142" t="s">
        <v>39</v>
      </c>
      <c r="C39" s="113">
        <f>VLOOKUP($B39,BPU!$B$9:$E$129,2,FALSE)</f>
        <v>0</v>
      </c>
      <c r="D39" s="113">
        <f>VLOOKUP($B39,BPU!$B$9:$E$129,3,FALSE)</f>
        <v>0</v>
      </c>
      <c r="E39" s="113">
        <f>VLOOKUP($B39,BPU!$B$9:$E$129,4,FALSE)</f>
        <v>0</v>
      </c>
      <c r="F39" s="118">
        <f>SUM(G39:J39)</f>
        <v>4</v>
      </c>
      <c r="G39" s="119">
        <v>1</v>
      </c>
      <c r="H39" s="119">
        <v>1</v>
      </c>
      <c r="I39" s="119">
        <v>1</v>
      </c>
      <c r="J39" s="120">
        <v>1</v>
      </c>
      <c r="K39" s="115">
        <f t="shared" si="6"/>
        <v>0</v>
      </c>
      <c r="L39" s="50"/>
    </row>
    <row r="40" spans="1:12" s="13" customFormat="1" ht="25.5">
      <c r="A40" s="50"/>
      <c r="B40" s="142" t="s">
        <v>166</v>
      </c>
      <c r="C40" s="113">
        <f>VLOOKUP($B40,BPU!$B$9:$E$129,2,FALSE)</f>
        <v>0</v>
      </c>
      <c r="D40" s="113">
        <f>VLOOKUP($B40,BPU!$B$9:$E$129,3,FALSE)</f>
        <v>0</v>
      </c>
      <c r="E40" s="113">
        <f>VLOOKUP($B40,BPU!$B$9:$E$129,4,FALSE)</f>
        <v>0</v>
      </c>
      <c r="F40" s="118">
        <f>SUM(G40:J40)</f>
        <v>4</v>
      </c>
      <c r="G40" s="119">
        <v>1</v>
      </c>
      <c r="H40" s="119">
        <v>1</v>
      </c>
      <c r="I40" s="119">
        <v>1</v>
      </c>
      <c r="J40" s="120">
        <v>1</v>
      </c>
      <c r="K40" s="115">
        <f t="shared" si="6"/>
        <v>0</v>
      </c>
      <c r="L40" s="50"/>
    </row>
    <row r="41" spans="1:12" s="13" customFormat="1" ht="25.5">
      <c r="A41" s="50"/>
      <c r="B41" s="142" t="s">
        <v>41</v>
      </c>
      <c r="C41" s="113">
        <f>VLOOKUP($B41,BPU!$B$9:$E$129,2,FALSE)</f>
        <v>0</v>
      </c>
      <c r="D41" s="113">
        <f>VLOOKUP($B41,BPU!$B$9:$E$129,3,FALSE)</f>
        <v>0</v>
      </c>
      <c r="E41" s="113">
        <f>VLOOKUP($B41,BPU!$B$9:$E$129,4,FALSE)</f>
        <v>0</v>
      </c>
      <c r="F41" s="118">
        <f>SUM(G41:J41)</f>
        <v>4</v>
      </c>
      <c r="G41" s="119">
        <v>1</v>
      </c>
      <c r="H41" s="119">
        <v>1</v>
      </c>
      <c r="I41" s="119">
        <v>1</v>
      </c>
      <c r="J41" s="120">
        <v>1</v>
      </c>
      <c r="K41" s="115">
        <f t="shared" si="6"/>
        <v>0</v>
      </c>
      <c r="L41" s="50"/>
    </row>
    <row r="42" spans="1:12" s="13" customFormat="1" ht="15">
      <c r="A42" s="50"/>
      <c r="B42" s="14" t="s">
        <v>26</v>
      </c>
      <c r="C42" s="89"/>
      <c r="D42" s="89"/>
      <c r="E42" s="89"/>
      <c r="F42" s="90"/>
      <c r="G42" s="126"/>
      <c r="H42" s="126"/>
      <c r="I42" s="126"/>
      <c r="J42" s="15"/>
      <c r="K42" s="127">
        <f>SUM(K17:K41)</f>
        <v>0</v>
      </c>
      <c r="L42" s="50"/>
    </row>
    <row r="43" spans="1:12" s="13" customFormat="1" ht="14.25">
      <c r="A43" s="48"/>
      <c r="B43" s="48"/>
      <c r="C43" s="48"/>
      <c r="D43" s="48"/>
      <c r="E43" s="48"/>
      <c r="F43" s="48"/>
      <c r="G43" s="48"/>
      <c r="H43" s="48"/>
      <c r="I43" s="48"/>
      <c r="J43" s="48"/>
      <c r="K43" s="48"/>
      <c r="L43" s="48"/>
    </row>
    <row r="44" spans="1:12" ht="14.25">
      <c r="B44" s="48"/>
      <c r="C44" s="48"/>
      <c r="D44" s="48"/>
      <c r="E44" s="48"/>
      <c r="F44" s="48"/>
      <c r="G44" s="48"/>
      <c r="H44" s="48"/>
      <c r="I44" s="48"/>
      <c r="J44" s="48"/>
      <c r="K44" s="48"/>
    </row>
    <row r="45" spans="1:12" ht="14.25">
      <c r="B45" s="48"/>
      <c r="C45" s="48"/>
      <c r="D45" s="48"/>
      <c r="E45" s="48"/>
      <c r="F45" s="48"/>
      <c r="G45" s="48"/>
      <c r="H45" s="48"/>
      <c r="I45" s="48"/>
      <c r="J45" s="48"/>
      <c r="K45" s="48"/>
    </row>
    <row r="46" spans="1:12" ht="14.25">
      <c r="B46" s="48"/>
      <c r="C46" s="48"/>
      <c r="D46" s="48"/>
      <c r="E46" s="48"/>
      <c r="F46" s="48"/>
      <c r="G46" s="48"/>
      <c r="H46" s="48"/>
      <c r="I46" s="48"/>
      <c r="J46" s="48"/>
      <c r="K46" s="48"/>
    </row>
    <row r="47" spans="1:12" ht="14.25">
      <c r="B47" s="48"/>
      <c r="C47" s="48"/>
      <c r="D47" s="48"/>
      <c r="E47" s="48"/>
      <c r="F47" s="48"/>
      <c r="G47" s="48"/>
      <c r="H47" s="48"/>
      <c r="I47" s="48"/>
      <c r="J47" s="48"/>
      <c r="K47" s="48"/>
    </row>
    <row r="48" spans="1:12" ht="14.25">
      <c r="B48" s="48"/>
      <c r="C48" s="48"/>
      <c r="D48" s="48"/>
      <c r="E48" s="48"/>
      <c r="F48" s="48"/>
      <c r="G48" s="48"/>
      <c r="H48" s="48"/>
      <c r="I48" s="48"/>
      <c r="J48" s="48"/>
      <c r="K48" s="48"/>
    </row>
    <row r="49" spans="2:11" ht="14.25">
      <c r="B49" s="48"/>
      <c r="C49" s="48"/>
      <c r="D49" s="48"/>
      <c r="E49" s="48"/>
      <c r="F49" s="48"/>
      <c r="G49" s="48"/>
      <c r="H49" s="48"/>
      <c r="I49" s="48"/>
      <c r="J49" s="48"/>
      <c r="K49" s="48"/>
    </row>
    <row r="50" spans="2:11" ht="14.25">
      <c r="B50" s="48"/>
      <c r="C50" s="48"/>
      <c r="D50" s="48"/>
      <c r="E50" s="48"/>
      <c r="F50" s="48"/>
      <c r="G50" s="48"/>
      <c r="H50" s="48"/>
      <c r="I50" s="48"/>
      <c r="J50" s="48"/>
      <c r="K50" s="48"/>
    </row>
    <row r="51" spans="2:11" ht="14.25">
      <c r="B51" s="48"/>
      <c r="C51" s="48"/>
      <c r="D51" s="48"/>
      <c r="E51" s="48"/>
      <c r="F51" s="48"/>
      <c r="G51" s="48"/>
      <c r="H51" s="48"/>
      <c r="I51" s="48"/>
      <c r="J51" s="48"/>
      <c r="K51" s="48"/>
    </row>
    <row r="52" spans="2:11" ht="14.25">
      <c r="B52" s="48"/>
      <c r="C52" s="48"/>
      <c r="D52" s="48"/>
      <c r="E52" s="48"/>
      <c r="F52" s="48"/>
      <c r="G52" s="48"/>
      <c r="H52" s="48"/>
      <c r="I52" s="48"/>
      <c r="J52" s="48"/>
      <c r="K52" s="48"/>
    </row>
    <row r="53" spans="2:11" ht="14.25">
      <c r="B53" s="48"/>
      <c r="C53" s="48"/>
      <c r="D53" s="48"/>
      <c r="E53" s="48"/>
      <c r="F53" s="48"/>
      <c r="G53" s="48"/>
      <c r="H53" s="48"/>
      <c r="I53" s="48"/>
      <c r="J53" s="48"/>
      <c r="K53" s="48"/>
    </row>
  </sheetData>
  <pageMargins left="0.23622047244094491" right="0.23622047244094491" top="0.74803149606299213" bottom="0.74803149606299213" header="0.31496062992125984" footer="0.31496062992125984"/>
  <pageSetup paperSize="9" orientation="landscape" verticalDpi="0" r:id="rId1"/>
  <headerFooter alignWithMargins="0">
    <oddHeader>&amp;L&amp;F - &amp;A&amp;RPage &amp;P sur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G237"/>
  <sheetViews>
    <sheetView showGridLines="0" topLeftCell="A24" zoomScaleNormal="100" workbookViewId="0">
      <selection activeCell="A36" sqref="A36:XFD36"/>
    </sheetView>
  </sheetViews>
  <sheetFormatPr baseColWidth="10" defaultColWidth="0" defaultRowHeight="11.25" zeroHeight="1"/>
  <cols>
    <col min="1" max="1" width="2.7109375" style="61" customWidth="1"/>
    <col min="2" max="2" width="58.28515625" style="61" customWidth="1"/>
    <col min="3" max="3" width="51.140625" style="61" customWidth="1"/>
    <col min="4" max="6" width="6.7109375" style="61" customWidth="1"/>
    <col min="7" max="7" width="2.7109375" style="61" customWidth="1"/>
    <col min="8" max="16384" width="11.5703125" style="61" hidden="1"/>
  </cols>
  <sheetData>
    <row r="1" spans="2:7" ht="12" thickBot="1">
      <c r="F1" s="79" t="str">
        <f>'1-Introduction'!A1</f>
        <v>V2</v>
      </c>
    </row>
    <row r="2" spans="2:7" s="62" customFormat="1" ht="18">
      <c r="B2" s="46" t="str">
        <f>'1-Introduction'!A2</f>
        <v>Systèmes de Télécommunications</v>
      </c>
      <c r="C2" s="18"/>
      <c r="D2" s="18"/>
      <c r="E2" s="18"/>
      <c r="F2" s="19"/>
      <c r="G2" s="61"/>
    </row>
    <row r="3" spans="2:7" ht="15.75" thickBot="1">
      <c r="B3" s="47" t="str">
        <f>'1-Introduction'!A3</f>
        <v>Lycée Professionnel Marie Curie</v>
      </c>
      <c r="C3" s="20"/>
      <c r="D3" s="20"/>
      <c r="E3" s="20"/>
      <c r="F3" s="21"/>
    </row>
    <row r="4" spans="2:7" ht="15" thickBot="1">
      <c r="B4" s="51"/>
      <c r="C4" s="51"/>
      <c r="D4" s="51"/>
      <c r="E4" s="51"/>
      <c r="F4" s="51"/>
    </row>
    <row r="5" spans="2:7" ht="15">
      <c r="B5" s="16" t="s">
        <v>23</v>
      </c>
      <c r="C5" s="18"/>
      <c r="D5" s="18"/>
      <c r="E5" s="18"/>
      <c r="F5" s="19"/>
    </row>
    <row r="6" spans="2:7" s="62" customFormat="1" ht="18.75" thickBot="1">
      <c r="B6" s="17"/>
      <c r="C6" s="20"/>
      <c r="D6" s="20"/>
      <c r="E6" s="20"/>
      <c r="F6" s="21"/>
      <c r="G6" s="61"/>
    </row>
    <row r="7" spans="2:7"/>
    <row r="8" spans="2:7" ht="12.75">
      <c r="B8" s="80" t="s">
        <v>10</v>
      </c>
      <c r="C8" s="81"/>
      <c r="D8" s="81"/>
      <c r="E8" s="81"/>
      <c r="F8" s="82"/>
    </row>
    <row r="9" spans="2:7" ht="12.75">
      <c r="B9" s="83" t="s">
        <v>11</v>
      </c>
      <c r="C9" s="63"/>
      <c r="D9" s="63"/>
      <c r="E9" s="63"/>
      <c r="F9" s="84"/>
    </row>
    <row r="10" spans="2:7" ht="12.75">
      <c r="B10" s="85" t="s">
        <v>12</v>
      </c>
      <c r="C10" s="86"/>
      <c r="D10" s="86"/>
      <c r="E10" s="86"/>
      <c r="F10" s="87"/>
    </row>
    <row r="11" spans="2:7"/>
    <row r="12" spans="2:7" ht="15.75" customHeight="1">
      <c r="B12" s="143" t="s">
        <v>132</v>
      </c>
      <c r="C12" s="144"/>
      <c r="D12" s="144"/>
      <c r="E12" s="144"/>
      <c r="F12" s="145"/>
    </row>
    <row r="13" spans="2:7"/>
    <row r="14" spans="2:7">
      <c r="B14" s="64" t="s">
        <v>13</v>
      </c>
      <c r="C14" s="65" t="s">
        <v>14</v>
      </c>
    </row>
    <row r="15" spans="2:7">
      <c r="B15" s="69" t="s">
        <v>85</v>
      </c>
      <c r="C15" s="70"/>
    </row>
    <row r="16" spans="2:7" ht="22.5">
      <c r="B16" s="66" t="s">
        <v>134</v>
      </c>
      <c r="C16" s="67"/>
    </row>
    <row r="17" spans="2:6" ht="22.5">
      <c r="B17" s="66" t="s">
        <v>135</v>
      </c>
      <c r="C17" s="67"/>
    </row>
    <row r="18" spans="2:6">
      <c r="B18" s="69" t="s">
        <v>18</v>
      </c>
      <c r="C18" s="70"/>
    </row>
    <row r="19" spans="2:6" ht="22.5">
      <c r="B19" s="66" t="s">
        <v>86</v>
      </c>
      <c r="C19" s="67"/>
    </row>
    <row r="20" spans="2:6" ht="22.5">
      <c r="B20" s="66" t="s">
        <v>87</v>
      </c>
      <c r="C20" s="67"/>
    </row>
    <row r="21" spans="2:6">
      <c r="B21" s="69" t="s">
        <v>19</v>
      </c>
      <c r="C21" s="70"/>
    </row>
    <row r="22" spans="2:6" ht="22.5">
      <c r="B22" s="66" t="s">
        <v>88</v>
      </c>
      <c r="C22" s="67"/>
    </row>
    <row r="23" spans="2:6" ht="22.5">
      <c r="B23" s="66" t="s">
        <v>152</v>
      </c>
      <c r="C23" s="67"/>
    </row>
    <row r="24" spans="2:6" ht="33.75">
      <c r="B24" s="66" t="s">
        <v>153</v>
      </c>
      <c r="C24" s="67"/>
    </row>
    <row r="25" spans="2:6"/>
    <row r="26" spans="2:6" ht="15">
      <c r="B26" s="143" t="s">
        <v>133</v>
      </c>
      <c r="C26" s="144"/>
      <c r="D26" s="144"/>
      <c r="E26" s="144"/>
      <c r="F26" s="145"/>
    </row>
    <row r="27" spans="2:6"/>
    <row r="28" spans="2:6">
      <c r="B28" s="64" t="s">
        <v>68</v>
      </c>
      <c r="C28" s="65" t="s">
        <v>14</v>
      </c>
      <c r="D28" s="65" t="s">
        <v>15</v>
      </c>
      <c r="E28" s="65" t="s">
        <v>16</v>
      </c>
      <c r="F28" s="65" t="s">
        <v>17</v>
      </c>
    </row>
    <row r="29" spans="2:6">
      <c r="B29" s="69" t="s">
        <v>69</v>
      </c>
      <c r="C29" s="70"/>
      <c r="D29" s="71"/>
      <c r="E29" s="132"/>
      <c r="F29" s="72" t="str">
        <f t="shared" ref="F29" si="0">IF(D29="","",D29*E29)</f>
        <v/>
      </c>
    </row>
    <row r="30" spans="2:6" ht="22.5">
      <c r="B30" s="78" t="s">
        <v>70</v>
      </c>
      <c r="C30" s="67"/>
      <c r="D30" s="73"/>
      <c r="E30" s="131">
        <v>10</v>
      </c>
      <c r="F30" s="68">
        <f>E30*D30</f>
        <v>0</v>
      </c>
    </row>
    <row r="31" spans="2:6">
      <c r="B31" s="78" t="s">
        <v>71</v>
      </c>
      <c r="C31" s="67"/>
      <c r="D31" s="73"/>
      <c r="E31" s="131">
        <v>2</v>
      </c>
      <c r="F31" s="68">
        <f t="shared" ref="F31:F42" si="1">E31*D31</f>
        <v>0</v>
      </c>
    </row>
    <row r="32" spans="2:6">
      <c r="B32" s="78" t="s">
        <v>72</v>
      </c>
      <c r="C32" s="67"/>
      <c r="D32" s="73"/>
      <c r="E32" s="131">
        <v>2</v>
      </c>
      <c r="F32" s="68">
        <f t="shared" si="1"/>
        <v>0</v>
      </c>
    </row>
    <row r="33" spans="2:6">
      <c r="B33" s="78" t="s">
        <v>154</v>
      </c>
      <c r="C33" s="67"/>
      <c r="D33" s="73"/>
      <c r="E33" s="131">
        <v>6</v>
      </c>
      <c r="F33" s="68">
        <f t="shared" si="1"/>
        <v>0</v>
      </c>
    </row>
    <row r="34" spans="2:6" ht="22.5">
      <c r="B34" s="78" t="s">
        <v>155</v>
      </c>
      <c r="C34" s="67"/>
      <c r="D34" s="73"/>
      <c r="E34" s="131">
        <v>6</v>
      </c>
      <c r="F34" s="68">
        <f t="shared" ref="F34" si="2">E34*D34</f>
        <v>0</v>
      </c>
    </row>
    <row r="35" spans="2:6" ht="22.5">
      <c r="B35" s="78" t="s">
        <v>160</v>
      </c>
      <c r="C35" s="67"/>
      <c r="D35" s="73"/>
      <c r="E35" s="131">
        <v>6</v>
      </c>
      <c r="F35" s="68">
        <f t="shared" ref="F35" si="3">E35*D35</f>
        <v>0</v>
      </c>
    </row>
    <row r="36" spans="2:6" ht="22.5">
      <c r="B36" s="78" t="s">
        <v>161</v>
      </c>
      <c r="C36" s="67"/>
      <c r="D36" s="73"/>
      <c r="E36" s="131">
        <v>6</v>
      </c>
      <c r="F36" s="68">
        <f t="shared" ref="F36" si="4">E36*D36</f>
        <v>0</v>
      </c>
    </row>
    <row r="37" spans="2:6">
      <c r="B37" s="69" t="s">
        <v>73</v>
      </c>
      <c r="C37" s="70"/>
      <c r="D37" s="71"/>
      <c r="E37" s="132"/>
      <c r="F37" s="72"/>
    </row>
    <row r="38" spans="2:6">
      <c r="B38" s="66" t="s">
        <v>74</v>
      </c>
      <c r="C38" s="67"/>
      <c r="D38" s="73"/>
      <c r="E38" s="131">
        <v>2</v>
      </c>
      <c r="F38" s="68">
        <f t="shared" si="1"/>
        <v>0</v>
      </c>
    </row>
    <row r="39" spans="2:6">
      <c r="B39" s="66" t="s">
        <v>75</v>
      </c>
      <c r="C39" s="67"/>
      <c r="D39" s="73"/>
      <c r="E39" s="131">
        <v>2</v>
      </c>
      <c r="F39" s="68">
        <f t="shared" si="1"/>
        <v>0</v>
      </c>
    </row>
    <row r="40" spans="2:6" ht="22.5">
      <c r="B40" s="66" t="s">
        <v>156</v>
      </c>
      <c r="C40" s="67"/>
      <c r="D40" s="73"/>
      <c r="E40" s="131">
        <v>3</v>
      </c>
      <c r="F40" s="68">
        <f t="shared" si="1"/>
        <v>0</v>
      </c>
    </row>
    <row r="41" spans="2:6">
      <c r="B41" s="66" t="s">
        <v>76</v>
      </c>
      <c r="C41" s="67"/>
      <c r="D41" s="73"/>
      <c r="E41" s="131">
        <v>4</v>
      </c>
      <c r="F41" s="68">
        <f t="shared" si="1"/>
        <v>0</v>
      </c>
    </row>
    <row r="42" spans="2:6">
      <c r="B42" s="66" t="s">
        <v>77</v>
      </c>
      <c r="C42" s="67"/>
      <c r="D42" s="73"/>
      <c r="E42" s="131">
        <v>2</v>
      </c>
      <c r="F42" s="68">
        <f t="shared" si="1"/>
        <v>0</v>
      </c>
    </row>
    <row r="43" spans="2:6">
      <c r="B43" s="69" t="s">
        <v>78</v>
      </c>
      <c r="C43" s="70"/>
      <c r="D43" s="71"/>
      <c r="E43" s="132"/>
      <c r="F43" s="72"/>
    </row>
    <row r="44" spans="2:6">
      <c r="B44" s="66" t="s">
        <v>128</v>
      </c>
      <c r="C44" s="67"/>
      <c r="D44" s="73"/>
      <c r="E44" s="131">
        <v>8</v>
      </c>
      <c r="F44" s="68">
        <f t="shared" ref="F44:F53" si="5">E44*D44</f>
        <v>0</v>
      </c>
    </row>
    <row r="45" spans="2:6">
      <c r="B45" s="66" t="s">
        <v>129</v>
      </c>
      <c r="C45" s="67"/>
      <c r="D45" s="73"/>
      <c r="E45" s="131">
        <v>10</v>
      </c>
      <c r="F45" s="68">
        <f t="shared" si="5"/>
        <v>0</v>
      </c>
    </row>
    <row r="46" spans="2:6">
      <c r="B46" s="66" t="s">
        <v>79</v>
      </c>
      <c r="C46" s="67"/>
      <c r="D46" s="73"/>
      <c r="E46" s="131">
        <v>2</v>
      </c>
      <c r="F46" s="68">
        <f t="shared" si="5"/>
        <v>0</v>
      </c>
    </row>
    <row r="47" spans="2:6">
      <c r="B47" s="66" t="s">
        <v>80</v>
      </c>
      <c r="C47" s="67"/>
      <c r="D47" s="73"/>
      <c r="E47" s="131">
        <v>6</v>
      </c>
      <c r="F47" s="68">
        <f t="shared" si="5"/>
        <v>0</v>
      </c>
    </row>
    <row r="48" spans="2:6">
      <c r="B48" s="69" t="s">
        <v>81</v>
      </c>
      <c r="C48" s="69"/>
      <c r="D48" s="69"/>
      <c r="E48" s="133"/>
      <c r="F48" s="72"/>
    </row>
    <row r="49" spans="2:6" ht="22.5">
      <c r="B49" s="66" t="s">
        <v>130</v>
      </c>
      <c r="C49" s="67"/>
      <c r="D49" s="73"/>
      <c r="E49" s="131">
        <v>8</v>
      </c>
      <c r="F49" s="68">
        <f t="shared" si="5"/>
        <v>0</v>
      </c>
    </row>
    <row r="50" spans="2:6">
      <c r="B50" s="66" t="s">
        <v>131</v>
      </c>
      <c r="C50" s="67"/>
      <c r="D50" s="73"/>
      <c r="E50" s="131">
        <v>4</v>
      </c>
      <c r="F50" s="68">
        <f t="shared" si="5"/>
        <v>0</v>
      </c>
    </row>
    <row r="51" spans="2:6" ht="22.5">
      <c r="B51" s="66" t="s">
        <v>82</v>
      </c>
      <c r="C51" s="67"/>
      <c r="D51" s="73"/>
      <c r="E51" s="131">
        <v>1</v>
      </c>
      <c r="F51" s="68">
        <f t="shared" si="5"/>
        <v>0</v>
      </c>
    </row>
    <row r="52" spans="2:6" ht="22.5">
      <c r="B52" s="66" t="s">
        <v>83</v>
      </c>
      <c r="C52" s="67"/>
      <c r="D52" s="73"/>
      <c r="E52" s="131">
        <v>1</v>
      </c>
      <c r="F52" s="68">
        <f t="shared" si="5"/>
        <v>0</v>
      </c>
    </row>
    <row r="53" spans="2:6">
      <c r="B53" s="66" t="s">
        <v>84</v>
      </c>
      <c r="C53" s="67"/>
      <c r="D53" s="73"/>
      <c r="E53" s="131">
        <v>2</v>
      </c>
      <c r="F53" s="68">
        <f t="shared" si="5"/>
        <v>0</v>
      </c>
    </row>
    <row r="54" spans="2:6">
      <c r="B54" s="74"/>
      <c r="C54" s="74" t="s">
        <v>20</v>
      </c>
      <c r="D54" s="128">
        <f>(SUM(E28:E53)*10)</f>
        <v>930</v>
      </c>
      <c r="E54" s="129" t="s">
        <v>21</v>
      </c>
      <c r="F54" s="130">
        <f>SUM(F28:F53)</f>
        <v>0</v>
      </c>
    </row>
    <row r="55" spans="2:6">
      <c r="B55" s="75"/>
      <c r="C55" s="75" t="s">
        <v>22</v>
      </c>
      <c r="D55" s="76">
        <v>60</v>
      </c>
      <c r="E55" s="76" t="s">
        <v>21</v>
      </c>
      <c r="F55" s="77">
        <f>(F54*D55)/$D$54</f>
        <v>0</v>
      </c>
    </row>
    <row r="56" spans="2:6"/>
    <row r="57" spans="2:6"/>
    <row r="58" spans="2:6"/>
    <row r="59" spans="2:6"/>
    <row r="60" spans="2:6"/>
    <row r="61" spans="2:6"/>
    <row r="62" spans="2:6"/>
    <row r="63" spans="2:6"/>
    <row r="64" spans="2:6"/>
    <row r="65"/>
    <row r="66"/>
    <row r="67"/>
    <row r="68"/>
    <row r="69"/>
    <row r="70"/>
    <row r="71"/>
    <row r="72"/>
    <row r="79"/>
    <row r="80"/>
    <row r="81"/>
    <row r="145"/>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sheetData>
  <protectedRanges>
    <protectedRange sqref="C25 C14" name="Réponse_1"/>
    <protectedRange sqref="C15:C20 C22:C24" name="Réponse_1_1_2_1_1"/>
    <protectedRange sqref="C21" name="Réponse_1_1_1_1_1_1"/>
    <protectedRange sqref="C12:C13" name="Réponse_1_1"/>
    <protectedRange sqref="C26:C27" name="Réponse_1_2"/>
  </protectedRanges>
  <printOptions horizontalCentered="1" verticalCentered="1"/>
  <pageMargins left="0.70866141732283472" right="0.70866141732283472" top="0.74803149606299213" bottom="0.74803149606299213" header="0.31496062992125984" footer="0.31496062992125984"/>
  <pageSetup paperSize="9" scale="97" fitToHeight="3" orientation="landscape" verticalDpi="1200" r:id="rId1"/>
  <headerFooter alignWithMargins="0">
    <oddHeader>&amp;L&amp;F - &amp;A&amp;RPage &amp;P sur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1-Introduction</vt:lpstr>
      <vt:lpstr>BPU</vt:lpstr>
      <vt:lpstr>DQE</vt:lpstr>
      <vt:lpstr>Réponse-Technique</vt:lpstr>
      <vt:lpstr>'1-Introduction'!Zone_d_impression</vt:lpstr>
      <vt:lpstr>DQE!Zone_d_impression</vt:lpstr>
      <vt:lpstr>'Réponse-Technique'!Zone_d_impression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Hesling</dc:creator>
  <cp:lastModifiedBy>Thomas Hesling</cp:lastModifiedBy>
  <cp:lastPrinted>2017-11-03T08:59:28Z</cp:lastPrinted>
  <dcterms:created xsi:type="dcterms:W3CDTF">2007-11-06T09:24:19Z</dcterms:created>
  <dcterms:modified xsi:type="dcterms:W3CDTF">2022-11-17T14:59:42Z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0_Dénomination Sociale">
    <vt:lpwstr>Dénomination Sociale</vt:lpwstr>
  </property>
  <property fmtid="{D5CDD505-2E9C-101B-9397-08002B2CF9AE}" pid="3" name="1_Numéro du lot mobile">
    <vt:lpwstr>Numéro du Lot mobile</vt:lpwstr>
  </property>
  <property fmtid="{D5CDD505-2E9C-101B-9397-08002B2CF9AE}" pid="4" name="2_Numéro du lot Internet">
    <vt:lpwstr>Numéro du lot Internet</vt:lpwstr>
  </property>
  <property fmtid="{D5CDD505-2E9C-101B-9397-08002B2CF9AE}" pid="5" name="3_Numéro du lot VPN">
    <vt:lpwstr>Numéro du Lot VPN</vt:lpwstr>
  </property>
</Properties>
</file>