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9390" windowHeight="4935" activeTab="0"/>
  </bookViews>
  <sheets>
    <sheet name="FICHE SIMULATION" sheetId="1" r:id="rId1"/>
  </sheets>
  <definedNames>
    <definedName name="_xlnm.Print_Area" localSheetId="0">'FICHE SIMULATION'!$A$1:$J$44</definedName>
  </definedNames>
  <calcPr fullCalcOnLoad="1"/>
</workbook>
</file>

<file path=xl/sharedStrings.xml><?xml version="1.0" encoding="utf-8"?>
<sst xmlns="http://schemas.openxmlformats.org/spreadsheetml/2006/main" count="67" uniqueCount="48">
  <si>
    <t>A4</t>
  </si>
  <si>
    <t>A3</t>
  </si>
  <si>
    <t>Montant  (HT)</t>
  </si>
  <si>
    <t>Maintenance ( c )</t>
  </si>
  <si>
    <t>(i)</t>
  </si>
  <si>
    <t>(j)</t>
  </si>
  <si>
    <t>(d)</t>
  </si>
  <si>
    <t>(e)</t>
  </si>
  <si>
    <t>(f)</t>
  </si>
  <si>
    <t>(g)</t>
  </si>
  <si>
    <t>(c)</t>
  </si>
  <si>
    <t>Nb copies</t>
  </si>
  <si>
    <t>[(a1Xb1) + (a2Xb2) + (a3Xb3)] +TVA</t>
  </si>
  <si>
    <t>Cout total TTC (TVA 20 %)</t>
  </si>
  <si>
    <t>(a1)</t>
  </si>
  <si>
    <t>(b1)</t>
  </si>
  <si>
    <t>(a2)</t>
  </si>
  <si>
    <t>(b2)</t>
  </si>
  <si>
    <t>(a3)</t>
  </si>
  <si>
    <t>(b3)</t>
  </si>
  <si>
    <t xml:space="preserve">Total du coût de la maintenance sur 5 années : </t>
  </si>
  <si>
    <t>Copieur 1 (marque et modèle)</t>
  </si>
  <si>
    <t>Montant TTC (TVA 20%)</t>
  </si>
  <si>
    <t>Copieur 2 (marque et modèle)</t>
  </si>
  <si>
    <t>Copieur 3 (marque et modèle)</t>
  </si>
  <si>
    <t>Total de l'achat (g = d+e+f) :</t>
  </si>
  <si>
    <t>(h)</t>
  </si>
  <si>
    <t xml:space="preserve">Total général (h)  = c + g </t>
  </si>
  <si>
    <t>Nombre total de copies sur 5 ans (pour les 3 copieurs) :</t>
  </si>
  <si>
    <t>Coût/copie (j)  = h / i</t>
  </si>
  <si>
    <t>Achat ( g )</t>
  </si>
  <si>
    <t>copieur 1 - 65c/mn
400 000 copies/an</t>
  </si>
  <si>
    <t>copieur 2 - 50c/mn
90 000 copies/an</t>
  </si>
  <si>
    <t>copieur 3 - 50c/mn
60 000 copies/an</t>
  </si>
  <si>
    <t>Coût unitaire
Coût/copie
(HT)
5 décimales</t>
  </si>
  <si>
    <t>Période à compter de la date de mise en service</t>
  </si>
  <si>
    <t>durant la 1ère année</t>
  </si>
  <si>
    <t>durant la 2ème année</t>
  </si>
  <si>
    <t>durant la 3ème année</t>
  </si>
  <si>
    <t>durant la 4ème année</t>
  </si>
  <si>
    <t>durant la 5ème année</t>
  </si>
  <si>
    <t>Cachet commercial du candidat</t>
  </si>
  <si>
    <t>Coût total du marché (achat et maintenance sur 5 ans)</t>
  </si>
  <si>
    <t>Date et signature du candidat</t>
  </si>
  <si>
    <t>Prix de la maintenance des copieurs  1, 2 et 3
Les coût unitaires mentionnés engagent le candidat durant les 5 années
Conformément au C.C.P., le coût copie devra être fixe pendant les 3 premières années. La hausse à partir de la 4ème année devra être inférieure à 2%</t>
  </si>
  <si>
    <r>
      <rPr>
        <b/>
        <sz val="20"/>
        <rFont val="Arial"/>
        <family val="2"/>
      </rPr>
      <t>COUT PREVISIONNEL
( FICHE DE SIMULATION)</t>
    </r>
    <r>
      <rPr>
        <b/>
        <sz val="18"/>
        <rFont val="Arial"/>
        <family val="2"/>
      </rPr>
      <t xml:space="preserve">
</t>
    </r>
    <r>
      <rPr>
        <b/>
        <sz val="12"/>
        <rFont val="Arial"/>
        <family val="2"/>
      </rPr>
      <t>( à établir en autant de fois que de variantes)</t>
    </r>
  </si>
  <si>
    <t>MARCHE
2017/COP01</t>
  </si>
  <si>
    <t>Prix d'achat des copieurs 1, 2 et 3 (avec accessoires et options) selon offre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</si>
</sst>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#,##0.00\ &quot;€&quot;"/>
    <numFmt numFmtId="166" formatCode="#,##0.00000\ &quot;€&quot;"/>
  </numFmts>
  <fonts count="52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51" fillId="34" borderId="25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9" fillId="36" borderId="25" xfId="0" applyFont="1" applyFill="1" applyBorder="1" applyAlignment="1" applyProtection="1">
      <alignment horizontal="center" vertical="center" wrapText="1"/>
      <protection hidden="1"/>
    </xf>
    <xf numFmtId="0" fontId="11" fillId="36" borderId="31" xfId="0" applyFont="1" applyFill="1" applyBorder="1" applyAlignment="1" applyProtection="1">
      <alignment horizontal="center" vertical="center"/>
      <protection hidden="1"/>
    </xf>
    <xf numFmtId="164" fontId="11" fillId="36" borderId="31" xfId="0" applyNumberFormat="1" applyFont="1" applyFill="1" applyBorder="1" applyAlignment="1" applyProtection="1">
      <alignment horizontal="center" vertical="center"/>
      <protection hidden="1"/>
    </xf>
    <xf numFmtId="165" fontId="11" fillId="36" borderId="26" xfId="0" applyNumberFormat="1" applyFont="1" applyFill="1" applyBorder="1" applyAlignment="1" applyProtection="1">
      <alignment horizontal="center" vertical="center"/>
      <protection hidden="1"/>
    </xf>
    <xf numFmtId="165" fontId="11" fillId="36" borderId="36" xfId="0" applyNumberFormat="1" applyFont="1" applyFill="1" applyBorder="1" applyAlignment="1" applyProtection="1">
      <alignment horizontal="center" vertical="center"/>
      <protection hidden="1"/>
    </xf>
    <xf numFmtId="0" fontId="9" fillId="36" borderId="33" xfId="0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164" fontId="11" fillId="35" borderId="31" xfId="0" applyNumberFormat="1" applyFont="1" applyFill="1" applyBorder="1" applyAlignment="1" applyProtection="1">
      <alignment horizontal="center" vertical="center"/>
      <protection hidden="1"/>
    </xf>
    <xf numFmtId="0" fontId="11" fillId="35" borderId="31" xfId="0" applyFont="1" applyFill="1" applyBorder="1" applyAlignment="1" applyProtection="1">
      <alignment horizontal="center" vertical="center"/>
      <protection hidden="1"/>
    </xf>
    <xf numFmtId="165" fontId="11" fillId="0" borderId="26" xfId="0" applyNumberFormat="1" applyFont="1" applyBorder="1" applyAlignment="1" applyProtection="1">
      <alignment horizontal="center" vertical="center"/>
      <protection hidden="1"/>
    </xf>
    <xf numFmtId="165" fontId="11" fillId="0" borderId="36" xfId="0" applyNumberFormat="1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165" fontId="11" fillId="35" borderId="26" xfId="0" applyNumberFormat="1" applyFont="1" applyFill="1" applyBorder="1" applyAlignment="1" applyProtection="1">
      <alignment horizontal="center" vertical="center"/>
      <protection hidden="1"/>
    </xf>
    <xf numFmtId="165" fontId="11" fillId="35" borderId="36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right" vertical="center"/>
      <protection hidden="1"/>
    </xf>
    <xf numFmtId="0" fontId="10" fillId="0" borderId="38" xfId="0" applyFont="1" applyBorder="1" applyAlignment="1" applyProtection="1">
      <alignment horizontal="right" vertical="center"/>
      <protection hidden="1"/>
    </xf>
    <xf numFmtId="0" fontId="10" fillId="0" borderId="39" xfId="0" applyFont="1" applyBorder="1" applyAlignment="1" applyProtection="1">
      <alignment horizontal="right" vertical="center"/>
      <protection hidden="1"/>
    </xf>
    <xf numFmtId="165" fontId="10" fillId="0" borderId="39" xfId="0" applyNumberFormat="1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left" vertical="center"/>
      <protection hidden="1"/>
    </xf>
    <xf numFmtId="0" fontId="2" fillId="33" borderId="41" xfId="0" applyFont="1" applyFill="1" applyBorder="1" applyAlignment="1" applyProtection="1">
      <alignment horizontal="center" vertical="center"/>
      <protection hidden="1"/>
    </xf>
    <xf numFmtId="0" fontId="2" fillId="33" borderId="42" xfId="0" applyFont="1" applyFill="1" applyBorder="1" applyAlignment="1" applyProtection="1">
      <alignment horizontal="center" vertical="center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10" fillId="35" borderId="44" xfId="0" applyFont="1" applyFill="1" applyBorder="1" applyAlignment="1" applyProtection="1">
      <alignment horizontal="center" vertical="center"/>
      <protection hidden="1"/>
    </xf>
    <xf numFmtId="0" fontId="10" fillId="35" borderId="45" xfId="0" applyFont="1" applyFill="1" applyBorder="1" applyAlignment="1" applyProtection="1">
      <alignment horizontal="center" vertical="center"/>
      <protection hidden="1"/>
    </xf>
    <xf numFmtId="0" fontId="10" fillId="35" borderId="46" xfId="0" applyFont="1" applyFill="1" applyBorder="1" applyAlignment="1" applyProtection="1">
      <alignment horizontal="center" vertical="center"/>
      <protection hidden="1"/>
    </xf>
    <xf numFmtId="0" fontId="8" fillId="35" borderId="47" xfId="0" applyFont="1" applyFill="1" applyBorder="1" applyAlignment="1" applyProtection="1">
      <alignment horizontal="center" vertical="center"/>
      <protection hidden="1"/>
    </xf>
    <xf numFmtId="0" fontId="8" fillId="35" borderId="45" xfId="0" applyFont="1" applyFill="1" applyBorder="1" applyAlignment="1" applyProtection="1">
      <alignment horizontal="center" vertical="center"/>
      <protection hidden="1"/>
    </xf>
    <xf numFmtId="0" fontId="8" fillId="35" borderId="46" xfId="0" applyFont="1" applyFill="1" applyBorder="1" applyAlignment="1" applyProtection="1">
      <alignment horizontal="center" vertical="center"/>
      <protection hidden="1"/>
    </xf>
    <xf numFmtId="0" fontId="10" fillId="35" borderId="47" xfId="0" applyFont="1" applyFill="1" applyBorder="1" applyAlignment="1" applyProtection="1">
      <alignment horizontal="center" vertical="center"/>
      <protection hidden="1"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165" fontId="13" fillId="35" borderId="49" xfId="0" applyNumberFormat="1" applyFont="1" applyFill="1" applyBorder="1" applyAlignment="1" applyProtection="1">
      <alignment horizontal="center" vertical="center"/>
      <protection hidden="1"/>
    </xf>
    <xf numFmtId="0" fontId="12" fillId="35" borderId="40" xfId="0" applyFont="1" applyFill="1" applyBorder="1" applyAlignment="1" applyProtection="1">
      <alignment horizontal="left" vertical="center"/>
      <protection hidden="1"/>
    </xf>
    <xf numFmtId="0" fontId="10" fillId="35" borderId="50" xfId="0" applyFont="1" applyFill="1" applyBorder="1" applyAlignment="1" applyProtection="1">
      <alignment horizontal="center" vertical="center"/>
      <protection hidden="1"/>
    </xf>
    <xf numFmtId="0" fontId="10" fillId="35" borderId="51" xfId="0" applyFont="1" applyFill="1" applyBorder="1" applyAlignment="1" applyProtection="1">
      <alignment horizontal="center" vertical="center"/>
      <protection hidden="1"/>
    </xf>
    <xf numFmtId="0" fontId="10" fillId="35" borderId="52" xfId="0" applyFont="1" applyFill="1" applyBorder="1" applyAlignment="1" applyProtection="1">
      <alignment horizontal="center" vertical="center"/>
      <protection hidden="1"/>
    </xf>
    <xf numFmtId="0" fontId="8" fillId="35" borderId="34" xfId="0" applyFont="1" applyFill="1" applyBorder="1" applyAlignment="1" applyProtection="1">
      <alignment horizontal="center" vertical="center"/>
      <protection hidden="1"/>
    </xf>
    <xf numFmtId="0" fontId="8" fillId="35" borderId="51" xfId="0" applyFont="1" applyFill="1" applyBorder="1" applyAlignment="1" applyProtection="1">
      <alignment horizontal="center" vertical="center"/>
      <protection hidden="1"/>
    </xf>
    <xf numFmtId="0" fontId="8" fillId="35" borderId="52" xfId="0" applyFont="1" applyFill="1" applyBorder="1" applyAlignment="1" applyProtection="1">
      <alignment horizontal="center" vertical="center"/>
      <protection hidden="1"/>
    </xf>
    <xf numFmtId="0" fontId="10" fillId="35" borderId="34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165" fontId="13" fillId="35" borderId="31" xfId="0" applyNumberFormat="1" applyFont="1" applyFill="1" applyBorder="1" applyAlignment="1" applyProtection="1">
      <alignment horizontal="center" vertical="center"/>
      <protection hidden="1"/>
    </xf>
    <xf numFmtId="0" fontId="12" fillId="35" borderId="53" xfId="0" applyFont="1" applyFill="1" applyBorder="1" applyAlignment="1" applyProtection="1">
      <alignment horizontal="left" vertical="center"/>
      <protection hidden="1"/>
    </xf>
    <xf numFmtId="0" fontId="10" fillId="35" borderId="37" xfId="0" applyFont="1" applyFill="1" applyBorder="1" applyAlignment="1" applyProtection="1">
      <alignment horizontal="right" vertical="center"/>
      <protection hidden="1"/>
    </xf>
    <xf numFmtId="0" fontId="10" fillId="35" borderId="38" xfId="0" applyFont="1" applyFill="1" applyBorder="1" applyAlignment="1" applyProtection="1">
      <alignment horizontal="right" vertical="center"/>
      <protection hidden="1"/>
    </xf>
    <xf numFmtId="0" fontId="10" fillId="35" borderId="39" xfId="0" applyFont="1" applyFill="1" applyBorder="1" applyAlignment="1" applyProtection="1">
      <alignment horizontal="right" vertical="center"/>
      <protection hidden="1"/>
    </xf>
    <xf numFmtId="165" fontId="13" fillId="35" borderId="39" xfId="0" applyNumberFormat="1" applyFont="1" applyFill="1" applyBorder="1" applyAlignment="1" applyProtection="1">
      <alignment horizontal="center" vertical="center"/>
      <protection hidden="1"/>
    </xf>
    <xf numFmtId="0" fontId="9" fillId="35" borderId="54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165" fontId="11" fillId="0" borderId="28" xfId="0" applyNumberFormat="1" applyFont="1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left" vertical="center"/>
      <protection hidden="1"/>
    </xf>
    <xf numFmtId="0" fontId="11" fillId="0" borderId="56" xfId="0" applyFont="1" applyBorder="1" applyAlignment="1" applyProtection="1">
      <alignment horizontal="right"/>
      <protection hidden="1"/>
    </xf>
    <xf numFmtId="0" fontId="11" fillId="0" borderId="57" xfId="0" applyFont="1" applyBorder="1" applyAlignment="1" applyProtection="1">
      <alignment horizontal="right"/>
      <protection hidden="1"/>
    </xf>
    <xf numFmtId="0" fontId="11" fillId="0" borderId="58" xfId="0" applyFont="1" applyBorder="1" applyAlignment="1" applyProtection="1">
      <alignment horizontal="right"/>
      <protection hidden="1"/>
    </xf>
    <xf numFmtId="165" fontId="10" fillId="0" borderId="28" xfId="0" applyNumberFormat="1" applyFont="1" applyBorder="1" applyAlignment="1" applyProtection="1">
      <alignment horizontal="center"/>
      <protection hidden="1"/>
    </xf>
    <xf numFmtId="0" fontId="9" fillId="0" borderId="53" xfId="0" applyFont="1" applyBorder="1" applyAlignment="1" applyProtection="1">
      <alignment horizontal="left"/>
      <protection hidden="1"/>
    </xf>
    <xf numFmtId="0" fontId="11" fillId="0" borderId="11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10" xfId="0" applyFont="1" applyBorder="1" applyAlignment="1" applyProtection="1">
      <alignment horizontal="right"/>
      <protection hidden="1"/>
    </xf>
    <xf numFmtId="3" fontId="10" fillId="0" borderId="59" xfId="0" applyNumberFormat="1" applyFont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/>
      <protection hidden="1"/>
    </xf>
    <xf numFmtId="0" fontId="4" fillId="0" borderId="37" xfId="0" applyFont="1" applyBorder="1" applyAlignment="1" applyProtection="1">
      <alignment horizontal="right" vertical="center"/>
      <protection hidden="1"/>
    </xf>
    <xf numFmtId="0" fontId="4" fillId="0" borderId="38" xfId="0" applyFont="1" applyBorder="1" applyAlignment="1" applyProtection="1">
      <alignment horizontal="right" vertical="center"/>
      <protection hidden="1"/>
    </xf>
    <xf numFmtId="0" fontId="4" fillId="0" borderId="39" xfId="0" applyFont="1" applyBorder="1" applyAlignment="1" applyProtection="1">
      <alignment horizontal="right" vertical="center"/>
      <protection hidden="1"/>
    </xf>
    <xf numFmtId="166" fontId="4" fillId="0" borderId="49" xfId="0" applyNumberFormat="1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/>
      <protection hidden="1"/>
    </xf>
    <xf numFmtId="164" fontId="11" fillId="36" borderId="31" xfId="0" applyNumberFormat="1" applyFont="1" applyFill="1" applyBorder="1" applyAlignment="1" applyProtection="1">
      <alignment horizontal="center" vertical="center"/>
      <protection hidden="1" locked="0"/>
    </xf>
    <xf numFmtId="164" fontId="11" fillId="35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6" borderId="31" xfId="0" applyFont="1" applyFill="1" applyBorder="1" applyAlignment="1" applyProtection="1">
      <alignment horizontal="center" vertical="center"/>
      <protection hidden="1" locked="0"/>
    </xf>
    <xf numFmtId="0" fontId="11" fillId="35" borderId="31" xfId="0" applyFont="1" applyFill="1" applyBorder="1" applyAlignment="1" applyProtection="1">
      <alignment horizontal="center" vertical="center"/>
      <protection hidden="1" locked="0"/>
    </xf>
    <xf numFmtId="0" fontId="0" fillId="35" borderId="37" xfId="0" applyFill="1" applyBorder="1" applyAlignment="1" applyProtection="1">
      <alignment horizontal="center" vertical="center"/>
      <protection hidden="1" locked="0"/>
    </xf>
    <xf numFmtId="0" fontId="0" fillId="35" borderId="38" xfId="0" applyFill="1" applyBorder="1" applyAlignment="1" applyProtection="1">
      <alignment horizontal="center" vertical="center"/>
      <protection hidden="1" locked="0"/>
    </xf>
    <xf numFmtId="0" fontId="0" fillId="35" borderId="39" xfId="0" applyFill="1" applyBorder="1" applyAlignment="1" applyProtection="1">
      <alignment horizontal="center" vertical="center"/>
      <protection hidden="1" locked="0"/>
    </xf>
    <xf numFmtId="165" fontId="13" fillId="35" borderId="60" xfId="0" applyNumberFormat="1" applyFont="1" applyFill="1" applyBorder="1" applyAlignment="1" applyProtection="1">
      <alignment horizontal="center" vertical="center"/>
      <protection hidden="1" locked="0"/>
    </xf>
    <xf numFmtId="165" fontId="13" fillId="35" borderId="38" xfId="0" applyNumberFormat="1" applyFont="1" applyFill="1" applyBorder="1" applyAlignment="1" applyProtection="1">
      <alignment horizontal="center" vertical="center"/>
      <protection hidden="1" locked="0"/>
    </xf>
    <xf numFmtId="165" fontId="13" fillId="35" borderId="39" xfId="0" applyNumberFormat="1" applyFont="1" applyFill="1" applyBorder="1" applyAlignment="1" applyProtection="1">
      <alignment horizontal="center" vertical="center"/>
      <protection hidden="1" locked="0"/>
    </xf>
    <xf numFmtId="0" fontId="0" fillId="35" borderId="55" xfId="0" applyFill="1" applyBorder="1" applyAlignment="1" applyProtection="1">
      <alignment horizontal="center" vertical="center"/>
      <protection hidden="1" locked="0"/>
    </xf>
    <xf numFmtId="0" fontId="0" fillId="35" borderId="27" xfId="0" applyFill="1" applyBorder="1" applyAlignment="1" applyProtection="1">
      <alignment horizontal="center" vertical="center"/>
      <protection hidden="1" locked="0"/>
    </xf>
    <xf numFmtId="0" fontId="0" fillId="35" borderId="28" xfId="0" applyFill="1" applyBorder="1" applyAlignment="1" applyProtection="1">
      <alignment horizontal="center" vertical="center"/>
      <protection hidden="1" locked="0"/>
    </xf>
    <xf numFmtId="165" fontId="13" fillId="35" borderId="26" xfId="0" applyNumberFormat="1" applyFont="1" applyFill="1" applyBorder="1" applyAlignment="1" applyProtection="1">
      <alignment horizontal="center" vertical="center"/>
      <protection hidden="1" locked="0"/>
    </xf>
    <xf numFmtId="165" fontId="13" fillId="35" borderId="27" xfId="0" applyNumberFormat="1" applyFont="1" applyFill="1" applyBorder="1" applyAlignment="1" applyProtection="1">
      <alignment horizontal="center" vertical="center"/>
      <protection hidden="1" locked="0"/>
    </xf>
    <xf numFmtId="165" fontId="13" fillId="35" borderId="28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0</xdr:rowOff>
    </xdr:from>
    <xdr:to>
      <xdr:col>9</xdr:col>
      <xdr:colOff>152400</xdr:colOff>
      <xdr:row>5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95250" y="1000125"/>
          <a:ext cx="6591300" cy="390525"/>
        </a:xfrm>
        <a:prstGeom prst="flowChartAlternateProces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TOUS LES MONTANTS SONT A INSCRIRE EN EUROS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3</xdr:col>
      <xdr:colOff>361950</xdr:colOff>
      <xdr:row>4</xdr:row>
      <xdr:rowOff>0</xdr:rowOff>
    </xdr:to>
    <xdr:pic>
      <xdr:nvPicPr>
        <xdr:cNvPr id="2" name="Image 3" descr="LOGO LEGT LYCEE METIERS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809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04"/>
  <sheetViews>
    <sheetView showGridLines="0" tabSelected="1" zoomScalePageLayoutView="0" workbookViewId="0" topLeftCell="A13">
      <selection activeCell="L28" sqref="L28"/>
    </sheetView>
  </sheetViews>
  <sheetFormatPr defaultColWidth="11.421875" defaultRowHeight="12.75"/>
  <cols>
    <col min="1" max="1" width="12.00390625" style="0" customWidth="1"/>
    <col min="2" max="2" width="3.00390625" style="0" customWidth="1"/>
    <col min="3" max="3" width="7.00390625" style="0" bestFit="1" customWidth="1"/>
    <col min="4" max="4" width="9.421875" style="0" bestFit="1" customWidth="1"/>
    <col min="5" max="5" width="9.00390625" style="0" bestFit="1" customWidth="1"/>
    <col min="6" max="6" width="11.421875" style="0" bestFit="1" customWidth="1"/>
    <col min="7" max="7" width="9.00390625" style="0" bestFit="1" customWidth="1"/>
    <col min="8" max="8" width="9.57421875" style="0" bestFit="1" customWidth="1"/>
    <col min="9" max="9" width="27.57421875" style="0" customWidth="1"/>
    <col min="10" max="10" width="2.28125" style="0" customWidth="1"/>
    <col min="11" max="11" width="4.28125" style="4" customWidth="1"/>
    <col min="12" max="12" width="14.140625" style="11" customWidth="1"/>
    <col min="13" max="13" width="13.28125" style="11" customWidth="1"/>
    <col min="14" max="14" width="9.7109375" style="11" customWidth="1"/>
    <col min="15" max="16" width="12.7109375" style="11" customWidth="1"/>
    <col min="17" max="17" width="11.421875" style="11" customWidth="1"/>
  </cols>
  <sheetData>
    <row r="1" spans="1:10" ht="54.75" customHeight="1">
      <c r="A1" s="34"/>
      <c r="B1" s="34"/>
      <c r="C1" s="34"/>
      <c r="D1" s="35" t="s">
        <v>45</v>
      </c>
      <c r="E1" s="35"/>
      <c r="F1" s="35"/>
      <c r="G1" s="35"/>
      <c r="H1" s="35"/>
      <c r="I1" s="35"/>
      <c r="J1" s="35"/>
    </row>
    <row r="2" spans="1:10" ht="6" customHeight="1">
      <c r="A2" s="34"/>
      <c r="B2" s="34"/>
      <c r="C2" s="34"/>
      <c r="D2" s="35"/>
      <c r="E2" s="35"/>
      <c r="F2" s="35"/>
      <c r="G2" s="35"/>
      <c r="H2" s="35"/>
      <c r="I2" s="35"/>
      <c r="J2" s="35"/>
    </row>
    <row r="3" spans="1:10" ht="12.75" customHeight="1">
      <c r="A3" s="34"/>
      <c r="B3" s="34"/>
      <c r="C3" s="34"/>
      <c r="D3" s="35"/>
      <c r="E3" s="35"/>
      <c r="F3" s="35"/>
      <c r="G3" s="35"/>
      <c r="H3" s="35"/>
      <c r="I3" s="35"/>
      <c r="J3" s="35"/>
    </row>
    <row r="4" spans="1:11" ht="5.25" customHeight="1">
      <c r="A4" s="34"/>
      <c r="B4" s="34"/>
      <c r="C4" s="34"/>
      <c r="D4" s="35"/>
      <c r="E4" s="35"/>
      <c r="F4" s="35"/>
      <c r="G4" s="35"/>
      <c r="H4" s="35"/>
      <c r="I4" s="35"/>
      <c r="J4" s="35"/>
      <c r="K4" s="9"/>
    </row>
    <row r="5" spans="1:21" s="18" customFormat="1" ht="27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7"/>
      <c r="L5" s="31"/>
      <c r="M5" s="32"/>
      <c r="N5" s="32"/>
      <c r="O5" s="32"/>
      <c r="P5" s="32"/>
      <c r="Q5" s="32"/>
      <c r="R5" s="32"/>
      <c r="S5" s="32"/>
      <c r="T5" s="32"/>
      <c r="U5" s="32"/>
    </row>
    <row r="6" spans="1:11" ht="10.5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9"/>
    </row>
    <row r="7" spans="1:21" s="2" customFormat="1" ht="64.5" customHeight="1">
      <c r="A7" s="38" t="s">
        <v>44</v>
      </c>
      <c r="B7" s="39"/>
      <c r="C7" s="39"/>
      <c r="D7" s="39"/>
      <c r="E7" s="39"/>
      <c r="F7" s="39"/>
      <c r="G7" s="39"/>
      <c r="H7" s="39"/>
      <c r="I7" s="39"/>
      <c r="J7" s="40"/>
      <c r="K7" s="7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2" customFormat="1" ht="35.25" customHeight="1">
      <c r="A8" s="41" t="s">
        <v>46</v>
      </c>
      <c r="B8" s="42" t="s">
        <v>31</v>
      </c>
      <c r="C8" s="43"/>
      <c r="D8" s="44"/>
      <c r="E8" s="45" t="s">
        <v>32</v>
      </c>
      <c r="F8" s="46"/>
      <c r="G8" s="45" t="s">
        <v>33</v>
      </c>
      <c r="H8" s="46"/>
      <c r="I8" s="47" t="s">
        <v>13</v>
      </c>
      <c r="J8" s="48"/>
      <c r="K8" s="7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17" s="8" customFormat="1" ht="48.75" customHeight="1">
      <c r="A9" s="49" t="s">
        <v>35</v>
      </c>
      <c r="B9" s="50" t="s">
        <v>11</v>
      </c>
      <c r="C9" s="51"/>
      <c r="D9" s="52" t="s">
        <v>34</v>
      </c>
      <c r="E9" s="53" t="s">
        <v>11</v>
      </c>
      <c r="F9" s="52" t="s">
        <v>34</v>
      </c>
      <c r="G9" s="53" t="s">
        <v>11</v>
      </c>
      <c r="H9" s="52" t="s">
        <v>34</v>
      </c>
      <c r="I9" s="54"/>
      <c r="J9" s="55"/>
      <c r="K9" s="7"/>
      <c r="L9" s="13"/>
      <c r="M9" s="13"/>
      <c r="N9" s="13"/>
      <c r="O9" s="13"/>
      <c r="P9" s="13"/>
      <c r="Q9" s="13"/>
    </row>
    <row r="10" spans="1:17" s="8" customFormat="1" ht="24.75" customHeight="1">
      <c r="A10" s="56"/>
      <c r="B10" s="57"/>
      <c r="C10" s="58" t="s">
        <v>14</v>
      </c>
      <c r="D10" s="59" t="s">
        <v>15</v>
      </c>
      <c r="E10" s="59" t="s">
        <v>16</v>
      </c>
      <c r="F10" s="59" t="s">
        <v>17</v>
      </c>
      <c r="G10" s="59" t="s">
        <v>18</v>
      </c>
      <c r="H10" s="59" t="s">
        <v>19</v>
      </c>
      <c r="I10" s="60" t="s">
        <v>12</v>
      </c>
      <c r="J10" s="61"/>
      <c r="K10" s="7"/>
      <c r="L10" s="13"/>
      <c r="M10" s="13"/>
      <c r="N10" s="13"/>
      <c r="O10" s="13"/>
      <c r="P10" s="13"/>
      <c r="Q10" s="13"/>
    </row>
    <row r="11" spans="1:17" s="8" customFormat="1" ht="15" customHeight="1">
      <c r="A11" s="62" t="s">
        <v>36</v>
      </c>
      <c r="B11" s="63" t="s">
        <v>0</v>
      </c>
      <c r="C11" s="63">
        <f>400000-130000</f>
        <v>270000</v>
      </c>
      <c r="D11" s="136"/>
      <c r="E11" s="63">
        <v>60000</v>
      </c>
      <c r="F11" s="136"/>
      <c r="G11" s="63">
        <v>40000</v>
      </c>
      <c r="H11" s="136"/>
      <c r="I11" s="65">
        <f>IF(D11=0,"",((C11*D11)+(E11*F11)+(G11*H11))*1.2)</f>
      </c>
      <c r="J11" s="66"/>
      <c r="K11" s="7"/>
      <c r="L11" s="13"/>
      <c r="M11" s="13"/>
      <c r="N11" s="13"/>
      <c r="O11" s="13"/>
      <c r="P11" s="13"/>
      <c r="Q11" s="13"/>
    </row>
    <row r="12" spans="1:17" s="8" customFormat="1" ht="15" customHeight="1">
      <c r="A12" s="67"/>
      <c r="B12" s="63" t="s">
        <v>1</v>
      </c>
      <c r="C12" s="63">
        <v>130000</v>
      </c>
      <c r="D12" s="136"/>
      <c r="E12" s="63">
        <v>30000</v>
      </c>
      <c r="F12" s="136"/>
      <c r="G12" s="63">
        <v>20000</v>
      </c>
      <c r="H12" s="136"/>
      <c r="I12" s="65">
        <f aca="true" t="shared" si="0" ref="I12:I20">IF(D12=0,"",((C12*D12)+(E12*F12)+(G12*H12))*1.2)</f>
      </c>
      <c r="J12" s="66"/>
      <c r="K12" s="7"/>
      <c r="L12" s="13"/>
      <c r="M12" s="13"/>
      <c r="N12" s="13"/>
      <c r="O12" s="13"/>
      <c r="P12" s="13"/>
      <c r="Q12" s="13"/>
    </row>
    <row r="13" spans="1:17" s="8" customFormat="1" ht="15" customHeight="1">
      <c r="A13" s="68" t="s">
        <v>37</v>
      </c>
      <c r="B13" s="53" t="s">
        <v>0</v>
      </c>
      <c r="C13" s="53">
        <f>400000-130000</f>
        <v>270000</v>
      </c>
      <c r="D13" s="69">
        <f>IF(D11=0,0,D11)</f>
        <v>0</v>
      </c>
      <c r="E13" s="70">
        <v>60000</v>
      </c>
      <c r="F13" s="69">
        <f>IF(F11=0,0,F11)</f>
        <v>0</v>
      </c>
      <c r="G13" s="53">
        <v>40000</v>
      </c>
      <c r="H13" s="69">
        <f>IF(H11=0,0,H11)</f>
        <v>0</v>
      </c>
      <c r="I13" s="71">
        <f t="shared" si="0"/>
      </c>
      <c r="J13" s="72"/>
      <c r="K13" s="7"/>
      <c r="L13" s="13"/>
      <c r="M13" s="13"/>
      <c r="N13" s="13"/>
      <c r="O13" s="13"/>
      <c r="P13" s="13"/>
      <c r="Q13" s="13"/>
    </row>
    <row r="14" spans="1:17" s="8" customFormat="1" ht="15" customHeight="1">
      <c r="A14" s="73"/>
      <c r="B14" s="53" t="s">
        <v>1</v>
      </c>
      <c r="C14" s="53">
        <v>130000</v>
      </c>
      <c r="D14" s="69">
        <f>IF(D12=0,0,D12)</f>
        <v>0</v>
      </c>
      <c r="E14" s="70">
        <v>30000</v>
      </c>
      <c r="F14" s="69">
        <f>IF(F12=0,0,F12)</f>
        <v>0</v>
      </c>
      <c r="G14" s="53">
        <v>20000</v>
      </c>
      <c r="H14" s="69">
        <f>IF(H12=0,0,H12)</f>
        <v>0</v>
      </c>
      <c r="I14" s="71">
        <f t="shared" si="0"/>
      </c>
      <c r="J14" s="72"/>
      <c r="K14" s="7"/>
      <c r="L14" s="13"/>
      <c r="M14" s="13"/>
      <c r="N14" s="13"/>
      <c r="O14" s="13"/>
      <c r="P14" s="13"/>
      <c r="Q14" s="13"/>
    </row>
    <row r="15" spans="1:17" s="8" customFormat="1" ht="15" customHeight="1">
      <c r="A15" s="62" t="s">
        <v>38</v>
      </c>
      <c r="B15" s="63" t="s">
        <v>0</v>
      </c>
      <c r="C15" s="63">
        <f>400000-130000</f>
        <v>270000</v>
      </c>
      <c r="D15" s="64">
        <f>IF(D13=0,0,D13)</f>
        <v>0</v>
      </c>
      <c r="E15" s="63">
        <v>60000</v>
      </c>
      <c r="F15" s="64">
        <f>IF(F13=0,0,F13)</f>
        <v>0</v>
      </c>
      <c r="G15" s="63">
        <v>40000</v>
      </c>
      <c r="H15" s="64">
        <f>IF(H13=0,0,H13)</f>
        <v>0</v>
      </c>
      <c r="I15" s="65">
        <f t="shared" si="0"/>
      </c>
      <c r="J15" s="66"/>
      <c r="K15" s="7"/>
      <c r="L15" s="13"/>
      <c r="M15" s="13"/>
      <c r="N15" s="13"/>
      <c r="O15" s="13"/>
      <c r="P15" s="13"/>
      <c r="Q15" s="13"/>
    </row>
    <row r="16" spans="1:17" s="8" customFormat="1" ht="15" customHeight="1">
      <c r="A16" s="67"/>
      <c r="B16" s="63" t="s">
        <v>1</v>
      </c>
      <c r="C16" s="63">
        <v>130000</v>
      </c>
      <c r="D16" s="64">
        <f>IF(D14=0,0,D14)</f>
        <v>0</v>
      </c>
      <c r="E16" s="63">
        <v>30000</v>
      </c>
      <c r="F16" s="64">
        <f>IF(F14=0,0,F14)</f>
        <v>0</v>
      </c>
      <c r="G16" s="63">
        <v>20000</v>
      </c>
      <c r="H16" s="64">
        <f>IF(H14=0,0,H14)</f>
        <v>0</v>
      </c>
      <c r="I16" s="65">
        <f t="shared" si="0"/>
      </c>
      <c r="J16" s="66"/>
      <c r="K16" s="7"/>
      <c r="L16" s="13"/>
      <c r="M16" s="13"/>
      <c r="N16" s="13"/>
      <c r="O16" s="13"/>
      <c r="P16" s="13"/>
      <c r="Q16" s="13"/>
    </row>
    <row r="17" spans="1:17" s="8" customFormat="1" ht="15" customHeight="1">
      <c r="A17" s="68" t="s">
        <v>39</v>
      </c>
      <c r="B17" s="53" t="s">
        <v>0</v>
      </c>
      <c r="C17" s="53">
        <f>400000-130000</f>
        <v>270000</v>
      </c>
      <c r="D17" s="137"/>
      <c r="E17" s="70">
        <v>60000</v>
      </c>
      <c r="F17" s="137"/>
      <c r="G17" s="70">
        <v>40000</v>
      </c>
      <c r="H17" s="139"/>
      <c r="I17" s="74">
        <f t="shared" si="0"/>
      </c>
      <c r="J17" s="75"/>
      <c r="K17" s="7"/>
      <c r="L17" s="13"/>
      <c r="M17" s="13"/>
      <c r="N17" s="13"/>
      <c r="O17" s="13"/>
      <c r="P17" s="13"/>
      <c r="Q17" s="13"/>
    </row>
    <row r="18" spans="1:17" s="8" customFormat="1" ht="15" customHeight="1">
      <c r="A18" s="73"/>
      <c r="B18" s="53" t="s">
        <v>1</v>
      </c>
      <c r="C18" s="53">
        <v>130000</v>
      </c>
      <c r="D18" s="137"/>
      <c r="E18" s="70">
        <v>30000</v>
      </c>
      <c r="F18" s="137"/>
      <c r="G18" s="70">
        <v>20000</v>
      </c>
      <c r="H18" s="139"/>
      <c r="I18" s="74">
        <f t="shared" si="0"/>
      </c>
      <c r="J18" s="75"/>
      <c r="K18" s="7"/>
      <c r="L18" s="13"/>
      <c r="M18" s="13"/>
      <c r="N18" s="13"/>
      <c r="O18" s="13"/>
      <c r="P18" s="13"/>
      <c r="Q18" s="13"/>
    </row>
    <row r="19" spans="1:17" s="8" customFormat="1" ht="15" customHeight="1">
      <c r="A19" s="62" t="s">
        <v>40</v>
      </c>
      <c r="B19" s="63" t="s">
        <v>0</v>
      </c>
      <c r="C19" s="63">
        <f>400000-130000</f>
        <v>270000</v>
      </c>
      <c r="D19" s="136"/>
      <c r="E19" s="63">
        <v>60000</v>
      </c>
      <c r="F19" s="136"/>
      <c r="G19" s="63">
        <v>40000</v>
      </c>
      <c r="H19" s="138"/>
      <c r="I19" s="65">
        <f t="shared" si="0"/>
      </c>
      <c r="J19" s="66"/>
      <c r="K19" s="7"/>
      <c r="L19" s="13"/>
      <c r="M19" s="13"/>
      <c r="N19" s="13"/>
      <c r="O19" s="13"/>
      <c r="P19" s="13"/>
      <c r="Q19" s="13"/>
    </row>
    <row r="20" spans="1:17" s="8" customFormat="1" ht="15" customHeight="1">
      <c r="A20" s="67"/>
      <c r="B20" s="63" t="s">
        <v>1</v>
      </c>
      <c r="C20" s="63">
        <v>130000</v>
      </c>
      <c r="D20" s="136"/>
      <c r="E20" s="63">
        <v>30000</v>
      </c>
      <c r="F20" s="136"/>
      <c r="G20" s="63">
        <v>20000</v>
      </c>
      <c r="H20" s="138"/>
      <c r="I20" s="65">
        <f t="shared" si="0"/>
      </c>
      <c r="J20" s="66"/>
      <c r="K20" s="7"/>
      <c r="L20" s="13"/>
      <c r="M20" s="13"/>
      <c r="N20" s="13"/>
      <c r="O20" s="13"/>
      <c r="P20" s="13"/>
      <c r="Q20" s="13"/>
    </row>
    <row r="21" spans="1:17" s="6" customFormat="1" ht="19.5" customHeight="1" thickBot="1">
      <c r="A21" s="76" t="s">
        <v>20</v>
      </c>
      <c r="B21" s="77"/>
      <c r="C21" s="77"/>
      <c r="D21" s="77"/>
      <c r="E21" s="77"/>
      <c r="F21" s="77"/>
      <c r="G21" s="77"/>
      <c r="H21" s="78"/>
      <c r="I21" s="79">
        <f>IF(SUM(I11:J20)=0,0,SUM(I11:J20))</f>
        <v>0</v>
      </c>
      <c r="J21" s="80" t="s">
        <v>10</v>
      </c>
      <c r="K21" s="3"/>
      <c r="L21" s="14"/>
      <c r="M21" s="14"/>
      <c r="N21" s="14"/>
      <c r="O21" s="14"/>
      <c r="P21" s="14"/>
      <c r="Q21" s="14"/>
    </row>
    <row r="22" spans="1:12" ht="12" customHeight="1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"/>
      <c r="L22" s="15"/>
    </row>
    <row r="23" spans="1:17" s="5" customFormat="1" ht="19.5" customHeight="1" thickBot="1">
      <c r="A23" s="81" t="s">
        <v>47</v>
      </c>
      <c r="B23" s="82"/>
      <c r="C23" s="82"/>
      <c r="D23" s="82"/>
      <c r="E23" s="82"/>
      <c r="F23" s="82"/>
      <c r="G23" s="82"/>
      <c r="H23" s="82"/>
      <c r="I23" s="82"/>
      <c r="J23" s="83"/>
      <c r="K23" s="3"/>
      <c r="L23" s="15"/>
      <c r="M23" s="16"/>
      <c r="N23" s="16"/>
      <c r="O23" s="16"/>
      <c r="P23" s="16"/>
      <c r="Q23" s="16"/>
    </row>
    <row r="24" spans="1:12" ht="19.5" customHeight="1">
      <c r="A24" s="84" t="s">
        <v>21</v>
      </c>
      <c r="B24" s="85"/>
      <c r="C24" s="85"/>
      <c r="D24" s="85"/>
      <c r="E24" s="86"/>
      <c r="F24" s="87" t="s">
        <v>2</v>
      </c>
      <c r="G24" s="88"/>
      <c r="H24" s="89"/>
      <c r="I24" s="90" t="s">
        <v>22</v>
      </c>
      <c r="J24" s="91"/>
      <c r="K24" s="3"/>
      <c r="L24" s="15"/>
    </row>
    <row r="25" spans="1:12" ht="19.5" customHeight="1" thickBot="1">
      <c r="A25" s="140"/>
      <c r="B25" s="141"/>
      <c r="C25" s="141"/>
      <c r="D25" s="141"/>
      <c r="E25" s="142"/>
      <c r="F25" s="143"/>
      <c r="G25" s="144"/>
      <c r="H25" s="145"/>
      <c r="I25" s="92">
        <f>IF(F25=0,0,F25*1.2)</f>
        <v>0</v>
      </c>
      <c r="J25" s="93" t="s">
        <v>6</v>
      </c>
      <c r="K25" s="3"/>
      <c r="L25" s="15"/>
    </row>
    <row r="26" spans="1:12" ht="19.5" customHeight="1">
      <c r="A26" s="84" t="s">
        <v>23</v>
      </c>
      <c r="B26" s="85"/>
      <c r="C26" s="85"/>
      <c r="D26" s="85"/>
      <c r="E26" s="86"/>
      <c r="F26" s="87" t="s">
        <v>2</v>
      </c>
      <c r="G26" s="88"/>
      <c r="H26" s="89"/>
      <c r="I26" s="90" t="s">
        <v>22</v>
      </c>
      <c r="J26" s="91"/>
      <c r="K26" s="3"/>
      <c r="L26" s="15"/>
    </row>
    <row r="27" spans="1:12" ht="19.5" customHeight="1" thickBot="1">
      <c r="A27" s="140"/>
      <c r="B27" s="141"/>
      <c r="C27" s="141"/>
      <c r="D27" s="141"/>
      <c r="E27" s="142"/>
      <c r="F27" s="143"/>
      <c r="G27" s="144"/>
      <c r="H27" s="145"/>
      <c r="I27" s="92">
        <f>IF(F27=0,0,F27*1.2)</f>
        <v>0</v>
      </c>
      <c r="J27" s="93" t="s">
        <v>7</v>
      </c>
      <c r="K27" s="3"/>
      <c r="L27" s="15"/>
    </row>
    <row r="28" spans="1:12" ht="19.5" customHeight="1">
      <c r="A28" s="94" t="s">
        <v>24</v>
      </c>
      <c r="B28" s="95"/>
      <c r="C28" s="95"/>
      <c r="D28" s="95"/>
      <c r="E28" s="96"/>
      <c r="F28" s="97" t="s">
        <v>2</v>
      </c>
      <c r="G28" s="98"/>
      <c r="H28" s="99"/>
      <c r="I28" s="100" t="s">
        <v>22</v>
      </c>
      <c r="J28" s="101"/>
      <c r="K28" s="3"/>
      <c r="L28" s="15"/>
    </row>
    <row r="29" spans="1:12" ht="19.5" customHeight="1">
      <c r="A29" s="146"/>
      <c r="B29" s="147"/>
      <c r="C29" s="147"/>
      <c r="D29" s="147"/>
      <c r="E29" s="148"/>
      <c r="F29" s="149"/>
      <c r="G29" s="150"/>
      <c r="H29" s="151"/>
      <c r="I29" s="102">
        <f>IF(F29=0,0,F29*1.2)</f>
        <v>0</v>
      </c>
      <c r="J29" s="103" t="s">
        <v>8</v>
      </c>
      <c r="K29" s="3"/>
      <c r="L29" s="15"/>
    </row>
    <row r="30" spans="1:12" ht="19.5" customHeight="1" thickBot="1">
      <c r="A30" s="104" t="s">
        <v>25</v>
      </c>
      <c r="B30" s="105"/>
      <c r="C30" s="105"/>
      <c r="D30" s="105"/>
      <c r="E30" s="105"/>
      <c r="F30" s="105"/>
      <c r="G30" s="105"/>
      <c r="H30" s="106"/>
      <c r="I30" s="107">
        <f>I25+I27+I29</f>
        <v>0</v>
      </c>
      <c r="J30" s="108" t="s">
        <v>9</v>
      </c>
      <c r="K30" s="3"/>
      <c r="L30" s="15"/>
    </row>
    <row r="31" spans="1:12" ht="13.5" thickBo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"/>
      <c r="L31" s="15"/>
    </row>
    <row r="32" spans="1:12" ht="18">
      <c r="A32" s="110" t="s">
        <v>42</v>
      </c>
      <c r="B32" s="111"/>
      <c r="C32" s="111"/>
      <c r="D32" s="111"/>
      <c r="E32" s="111"/>
      <c r="F32" s="111"/>
      <c r="G32" s="111"/>
      <c r="H32" s="111"/>
      <c r="I32" s="111"/>
      <c r="J32" s="112"/>
      <c r="K32" s="10"/>
      <c r="L32" s="15"/>
    </row>
    <row r="33" spans="1:17" s="6" customFormat="1" ht="12">
      <c r="A33" s="113"/>
      <c r="B33" s="114"/>
      <c r="C33" s="114"/>
      <c r="D33" s="114"/>
      <c r="E33" s="114"/>
      <c r="F33" s="114"/>
      <c r="G33" s="114"/>
      <c r="H33" s="51"/>
      <c r="I33" s="50" t="s">
        <v>13</v>
      </c>
      <c r="J33" s="115"/>
      <c r="K33" s="10"/>
      <c r="L33" s="14"/>
      <c r="M33" s="14"/>
      <c r="N33" s="14"/>
      <c r="O33" s="14"/>
      <c r="P33" s="14"/>
      <c r="Q33" s="14"/>
    </row>
    <row r="34" spans="1:17" s="6" customFormat="1" ht="12.75">
      <c r="A34" s="116" t="s">
        <v>3</v>
      </c>
      <c r="B34" s="117"/>
      <c r="C34" s="117"/>
      <c r="D34" s="117"/>
      <c r="E34" s="117"/>
      <c r="F34" s="117"/>
      <c r="G34" s="117"/>
      <c r="H34" s="118"/>
      <c r="I34" s="119">
        <f>I21</f>
        <v>0</v>
      </c>
      <c r="J34" s="120" t="s">
        <v>10</v>
      </c>
      <c r="K34" s="3"/>
      <c r="L34" s="14"/>
      <c r="M34" s="14"/>
      <c r="N34" s="14"/>
      <c r="O34" s="14"/>
      <c r="P34" s="14"/>
      <c r="Q34" s="14"/>
    </row>
    <row r="35" spans="1:17" s="6" customFormat="1" ht="12.75">
      <c r="A35" s="116" t="s">
        <v>30</v>
      </c>
      <c r="B35" s="117"/>
      <c r="C35" s="117"/>
      <c r="D35" s="117"/>
      <c r="E35" s="117"/>
      <c r="F35" s="117"/>
      <c r="G35" s="117"/>
      <c r="H35" s="118"/>
      <c r="I35" s="119">
        <f>I30</f>
        <v>0</v>
      </c>
      <c r="J35" s="120" t="s">
        <v>9</v>
      </c>
      <c r="K35" s="3"/>
      <c r="L35" s="14"/>
      <c r="M35" s="14"/>
      <c r="N35" s="14"/>
      <c r="O35" s="14"/>
      <c r="P35" s="14"/>
      <c r="Q35" s="14"/>
    </row>
    <row r="36" spans="1:17" s="6" customFormat="1" ht="12.75" customHeight="1">
      <c r="A36" s="121" t="s">
        <v>27</v>
      </c>
      <c r="B36" s="122"/>
      <c r="C36" s="122"/>
      <c r="D36" s="122"/>
      <c r="E36" s="122"/>
      <c r="F36" s="122"/>
      <c r="G36" s="122"/>
      <c r="H36" s="123"/>
      <c r="I36" s="124">
        <f>I34+I35</f>
        <v>0</v>
      </c>
      <c r="J36" s="125" t="s">
        <v>26</v>
      </c>
      <c r="K36" s="3"/>
      <c r="L36" s="14"/>
      <c r="M36" s="14"/>
      <c r="N36" s="14"/>
      <c r="O36" s="14"/>
      <c r="P36" s="14"/>
      <c r="Q36" s="14"/>
    </row>
    <row r="37" spans="1:17" s="6" customFormat="1" ht="13.5" customHeight="1">
      <c r="A37" s="126" t="s">
        <v>28</v>
      </c>
      <c r="B37" s="127"/>
      <c r="C37" s="127"/>
      <c r="D37" s="127"/>
      <c r="E37" s="127"/>
      <c r="F37" s="127"/>
      <c r="G37" s="127"/>
      <c r="H37" s="128"/>
      <c r="I37" s="129">
        <f>(400000+90000+60000)*5</f>
        <v>2750000</v>
      </c>
      <c r="J37" s="130" t="s">
        <v>4</v>
      </c>
      <c r="K37" s="3"/>
      <c r="L37" s="14"/>
      <c r="M37" s="14"/>
      <c r="N37" s="14"/>
      <c r="O37" s="14"/>
      <c r="P37" s="14"/>
      <c r="Q37" s="14"/>
    </row>
    <row r="38" spans="1:17" s="1" customFormat="1" ht="24.75" customHeight="1" thickBot="1">
      <c r="A38" s="131" t="s">
        <v>29</v>
      </c>
      <c r="B38" s="132"/>
      <c r="C38" s="132"/>
      <c r="D38" s="132"/>
      <c r="E38" s="132"/>
      <c r="F38" s="132"/>
      <c r="G38" s="132"/>
      <c r="H38" s="133"/>
      <c r="I38" s="134">
        <f>IF(I36=0,0,I36/I37)</f>
        <v>0</v>
      </c>
      <c r="J38" s="135" t="s">
        <v>5</v>
      </c>
      <c r="K38" s="3"/>
      <c r="L38" s="12"/>
      <c r="M38" s="12"/>
      <c r="N38" s="12"/>
      <c r="O38" s="12"/>
      <c r="P38" s="12"/>
      <c r="Q38" s="12"/>
    </row>
    <row r="39" spans="1:10" ht="12.75">
      <c r="A39" s="26" t="s">
        <v>41</v>
      </c>
      <c r="B39" s="27"/>
      <c r="C39" s="27"/>
      <c r="D39" s="27"/>
      <c r="E39" s="27"/>
      <c r="F39" s="28"/>
      <c r="G39" s="29" t="s">
        <v>43</v>
      </c>
      <c r="H39" s="27"/>
      <c r="I39" s="27"/>
      <c r="J39" s="30"/>
    </row>
    <row r="40" spans="1:11" s="11" customFormat="1" ht="12.75">
      <c r="A40" s="20"/>
      <c r="F40" s="19"/>
      <c r="J40" s="21"/>
      <c r="K40" s="17"/>
    </row>
    <row r="41" spans="1:11" s="11" customFormat="1" ht="12.75">
      <c r="A41" s="20"/>
      <c r="F41" s="19"/>
      <c r="J41" s="21"/>
      <c r="K41" s="17"/>
    </row>
    <row r="42" spans="1:11" s="11" customFormat="1" ht="12.75">
      <c r="A42" s="20"/>
      <c r="F42" s="19"/>
      <c r="J42" s="21"/>
      <c r="K42" s="17"/>
    </row>
    <row r="43" spans="1:11" s="11" customFormat="1" ht="12.75">
      <c r="A43" s="20"/>
      <c r="F43" s="19"/>
      <c r="J43" s="21"/>
      <c r="K43" s="17"/>
    </row>
    <row r="44" spans="1:11" s="11" customFormat="1" ht="13.5" thickBot="1">
      <c r="A44" s="22"/>
      <c r="B44" s="23"/>
      <c r="C44" s="23"/>
      <c r="D44" s="23"/>
      <c r="E44" s="23"/>
      <c r="F44" s="24"/>
      <c r="G44" s="23"/>
      <c r="H44" s="23"/>
      <c r="I44" s="23"/>
      <c r="J44" s="25"/>
      <c r="K44" s="17"/>
    </row>
    <row r="45" s="11" customFormat="1" ht="12.75">
      <c r="K45" s="17"/>
    </row>
    <row r="46" s="11" customFormat="1" ht="12.75">
      <c r="K46" s="17"/>
    </row>
    <row r="47" s="11" customFormat="1" ht="12.75">
      <c r="K47" s="17"/>
    </row>
    <row r="48" s="11" customFormat="1" ht="12.75">
      <c r="K48" s="17"/>
    </row>
    <row r="49" s="11" customFormat="1" ht="12.75">
      <c r="K49" s="17"/>
    </row>
    <row r="50" s="11" customFormat="1" ht="12.75">
      <c r="K50" s="17"/>
    </row>
    <row r="51" s="11" customFormat="1" ht="12.75">
      <c r="K51" s="17"/>
    </row>
    <row r="52" s="11" customFormat="1" ht="12.75">
      <c r="K52" s="17"/>
    </row>
    <row r="53" s="11" customFormat="1" ht="12.75">
      <c r="K53" s="17"/>
    </row>
    <row r="54" s="11" customFormat="1" ht="12.75">
      <c r="K54" s="17"/>
    </row>
    <row r="55" s="11" customFormat="1" ht="12.75">
      <c r="K55" s="17"/>
    </row>
    <row r="56" s="11" customFormat="1" ht="12.75">
      <c r="K56" s="17"/>
    </row>
    <row r="57" s="11" customFormat="1" ht="12.75">
      <c r="K57" s="17"/>
    </row>
    <row r="58" s="11" customFormat="1" ht="12.75">
      <c r="K58" s="17"/>
    </row>
    <row r="59" s="11" customFormat="1" ht="12.75">
      <c r="K59" s="17"/>
    </row>
    <row r="60" s="11" customFormat="1" ht="12.75">
      <c r="K60" s="17"/>
    </row>
    <row r="61" s="11" customFormat="1" ht="12.75">
      <c r="K61" s="17"/>
    </row>
    <row r="62" s="11" customFormat="1" ht="12.75">
      <c r="K62" s="17"/>
    </row>
    <row r="63" s="11" customFormat="1" ht="12.75">
      <c r="K63" s="17"/>
    </row>
    <row r="64" s="11" customFormat="1" ht="12.75">
      <c r="K64" s="17"/>
    </row>
    <row r="65" s="11" customFormat="1" ht="12.75">
      <c r="K65" s="17"/>
    </row>
    <row r="66" s="11" customFormat="1" ht="12.75">
      <c r="K66" s="17"/>
    </row>
    <row r="67" s="11" customFormat="1" ht="12.75">
      <c r="K67" s="17"/>
    </row>
    <row r="68" s="11" customFormat="1" ht="12.75">
      <c r="K68" s="17"/>
    </row>
    <row r="69" s="11" customFormat="1" ht="12.75">
      <c r="K69" s="17"/>
    </row>
    <row r="70" s="11" customFormat="1" ht="12.75">
      <c r="K70" s="17"/>
    </row>
    <row r="71" s="11" customFormat="1" ht="12.75">
      <c r="K71" s="17"/>
    </row>
    <row r="72" s="11" customFormat="1" ht="12.75">
      <c r="K72" s="17"/>
    </row>
    <row r="73" s="11" customFormat="1" ht="12.75">
      <c r="K73" s="17"/>
    </row>
    <row r="74" s="11" customFormat="1" ht="12.75">
      <c r="K74" s="17"/>
    </row>
    <row r="75" s="11" customFormat="1" ht="12.75">
      <c r="K75" s="17"/>
    </row>
    <row r="76" s="11" customFormat="1" ht="12.75">
      <c r="K76" s="17"/>
    </row>
    <row r="77" s="11" customFormat="1" ht="12.75">
      <c r="K77" s="17"/>
    </row>
    <row r="78" s="11" customFormat="1" ht="12.75">
      <c r="K78" s="17"/>
    </row>
    <row r="79" s="11" customFormat="1" ht="12.75">
      <c r="K79" s="17"/>
    </row>
    <row r="80" s="11" customFormat="1" ht="12.75">
      <c r="K80" s="17"/>
    </row>
    <row r="81" s="11" customFormat="1" ht="12.75">
      <c r="K81" s="17"/>
    </row>
    <row r="82" s="11" customFormat="1" ht="12.75">
      <c r="K82" s="17"/>
    </row>
    <row r="83" s="11" customFormat="1" ht="12.75">
      <c r="K83" s="17"/>
    </row>
    <row r="84" s="11" customFormat="1" ht="12.75">
      <c r="K84" s="17"/>
    </row>
    <row r="85" s="11" customFormat="1" ht="12.75">
      <c r="K85" s="17"/>
    </row>
    <row r="86" s="11" customFormat="1" ht="12.75">
      <c r="K86" s="17"/>
    </row>
    <row r="87" s="11" customFormat="1" ht="12.75">
      <c r="K87" s="17"/>
    </row>
    <row r="88" s="11" customFormat="1" ht="12.75">
      <c r="K88" s="17"/>
    </row>
    <row r="89" s="11" customFormat="1" ht="12.75">
      <c r="K89" s="17"/>
    </row>
    <row r="90" s="11" customFormat="1" ht="12.75">
      <c r="K90" s="17"/>
    </row>
    <row r="91" s="11" customFormat="1" ht="12.75">
      <c r="K91" s="17"/>
    </row>
    <row r="92" s="11" customFormat="1" ht="12.75">
      <c r="K92" s="17"/>
    </row>
    <row r="93" s="11" customFormat="1" ht="12.75">
      <c r="K93" s="17"/>
    </row>
    <row r="94" s="11" customFormat="1" ht="12.75">
      <c r="K94" s="17"/>
    </row>
    <row r="95" s="11" customFormat="1" ht="12.75">
      <c r="K95" s="17"/>
    </row>
    <row r="96" s="11" customFormat="1" ht="12.75">
      <c r="K96" s="17"/>
    </row>
    <row r="97" s="11" customFormat="1" ht="12.75">
      <c r="K97" s="17"/>
    </row>
    <row r="98" s="11" customFormat="1" ht="12.75">
      <c r="K98" s="17"/>
    </row>
    <row r="99" s="11" customFormat="1" ht="12.75">
      <c r="K99" s="17"/>
    </row>
    <row r="100" s="11" customFormat="1" ht="12.75">
      <c r="K100" s="17"/>
    </row>
    <row r="101" s="11" customFormat="1" ht="12.75">
      <c r="K101" s="17"/>
    </row>
    <row r="102" s="11" customFormat="1" ht="12.75">
      <c r="K102" s="17"/>
    </row>
    <row r="103" s="11" customFormat="1" ht="12.75">
      <c r="K103" s="17"/>
    </row>
    <row r="104" s="11" customFormat="1" ht="12.75">
      <c r="K104" s="17"/>
    </row>
  </sheetData>
  <sheetProtection sheet="1"/>
  <mergeCells count="55">
    <mergeCell ref="A32:J32"/>
    <mergeCell ref="B9:C9"/>
    <mergeCell ref="B8:D8"/>
    <mergeCell ref="F25:H25"/>
    <mergeCell ref="I24:J24"/>
    <mergeCell ref="A23:J23"/>
    <mergeCell ref="A11:A12"/>
    <mergeCell ref="A9:A10"/>
    <mergeCell ref="A15:A16"/>
    <mergeCell ref="A13:A14"/>
    <mergeCell ref="A24:E24"/>
    <mergeCell ref="F24:H24"/>
    <mergeCell ref="A25:E25"/>
    <mergeCell ref="L5:U5"/>
    <mergeCell ref="L7:U8"/>
    <mergeCell ref="A5:J5"/>
    <mergeCell ref="A7:J7"/>
    <mergeCell ref="A17:A18"/>
    <mergeCell ref="A19:A20"/>
    <mergeCell ref="I8:J9"/>
    <mergeCell ref="E8:F8"/>
    <mergeCell ref="G8:H8"/>
    <mergeCell ref="A21:H21"/>
    <mergeCell ref="I10:J10"/>
    <mergeCell ref="I11:J11"/>
    <mergeCell ref="I12:J12"/>
    <mergeCell ref="I13:J13"/>
    <mergeCell ref="I14:J14"/>
    <mergeCell ref="I15:J15"/>
    <mergeCell ref="I28:J28"/>
    <mergeCell ref="I16:J16"/>
    <mergeCell ref="I17:J17"/>
    <mergeCell ref="I18:J18"/>
    <mergeCell ref="I19:J19"/>
    <mergeCell ref="I20:J20"/>
    <mergeCell ref="A34:H34"/>
    <mergeCell ref="A35:H35"/>
    <mergeCell ref="A33:H33"/>
    <mergeCell ref="A26:E26"/>
    <mergeCell ref="F26:H26"/>
    <mergeCell ref="I26:J26"/>
    <mergeCell ref="A27:E27"/>
    <mergeCell ref="F27:H27"/>
    <mergeCell ref="A28:E28"/>
    <mergeCell ref="F28:H28"/>
    <mergeCell ref="A38:H38"/>
    <mergeCell ref="A39:F39"/>
    <mergeCell ref="G39:J39"/>
    <mergeCell ref="D1:J4"/>
    <mergeCell ref="I33:J33"/>
    <mergeCell ref="A36:H36"/>
    <mergeCell ref="A37:H37"/>
    <mergeCell ref="A29:E29"/>
    <mergeCell ref="F29:H29"/>
    <mergeCell ref="A30:H30"/>
  </mergeCells>
  <conditionalFormatting sqref="I25 I27 I29:I30 I21 I34:I36 I38">
    <cfRule type="cellIs" priority="8" dxfId="1" operator="equal" stopIfTrue="1">
      <formula>0</formula>
    </cfRule>
  </conditionalFormatting>
  <conditionalFormatting sqref="D13:D14">
    <cfRule type="cellIs" priority="4" dxfId="1" operator="equal" stopIfTrue="1">
      <formula>0</formula>
    </cfRule>
  </conditionalFormatting>
  <conditionalFormatting sqref="D15:D16">
    <cfRule type="cellIs" priority="3" dxfId="0" operator="equal" stopIfTrue="1">
      <formula>0</formula>
    </cfRule>
  </conditionalFormatting>
  <conditionalFormatting sqref="F13:F14 H13:H14">
    <cfRule type="cellIs" priority="2" dxfId="1" operator="equal" stopIfTrue="1">
      <formula>0</formula>
    </cfRule>
  </conditionalFormatting>
  <conditionalFormatting sqref="F15:F16 H15:H16">
    <cfRule type="cellIs" priority="1" dxfId="0" operator="equal" stopIfTrue="1">
      <formula>0</formula>
    </cfRule>
  </conditionalFormatting>
  <printOptions horizontalCentered="1"/>
  <pageMargins left="0.03937007874015748" right="0.03937007874015748" top="0.21" bottom="0.17" header="0.17" footer="0.1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MALRAUX</dc:creator>
  <cp:keywords/>
  <dc:description/>
  <cp:lastModifiedBy>rb</cp:lastModifiedBy>
  <cp:lastPrinted>2017-06-16T08:19:01Z</cp:lastPrinted>
  <dcterms:created xsi:type="dcterms:W3CDTF">1998-09-10T17:28:33Z</dcterms:created>
  <dcterms:modified xsi:type="dcterms:W3CDTF">2017-06-16T08:28:28Z</dcterms:modified>
  <cp:category/>
  <cp:version/>
  <cp:contentType/>
  <cp:contentStatus/>
</cp:coreProperties>
</file>