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ETAT DES BESOINS" sheetId="1" r:id="rId1"/>
  </sheets>
  <definedNames>
    <definedName name="_xlnm.Print_Area" localSheetId="0">'ETAT DES BESOINS'!$A$1:$P$185</definedName>
  </definedNames>
  <calcPr fullCalcOnLoad="1"/>
</workbook>
</file>

<file path=xl/sharedStrings.xml><?xml version="1.0" encoding="utf-8"?>
<sst xmlns="http://schemas.openxmlformats.org/spreadsheetml/2006/main" count="556" uniqueCount="235">
  <si>
    <t>Code produit</t>
  </si>
  <si>
    <t>TOTAL H.T LOT 2</t>
  </si>
  <si>
    <t>TOTAL H.T LOT 1</t>
  </si>
  <si>
    <t>TOTAL H.T LOT 4</t>
  </si>
  <si>
    <t>TOTAL H.T.</t>
  </si>
  <si>
    <t xml:space="preserve"> TOTAL T.T.C.</t>
  </si>
  <si>
    <t>TOTAL H.T LOT 5</t>
  </si>
  <si>
    <t>ETAT DES BESOINS / MARCHE DES VIANDES ET DE CHARCUTERIE</t>
  </si>
  <si>
    <t xml:space="preserve">Animal </t>
  </si>
  <si>
    <t>Catégorie choisie</t>
  </si>
  <si>
    <t>Nature des morceaux</t>
  </si>
  <si>
    <t>Taille des morceaux</t>
  </si>
  <si>
    <t>Maturation</t>
  </si>
  <si>
    <t>DLC</t>
  </si>
  <si>
    <t>TVA</t>
  </si>
  <si>
    <t>Condi - tionnement</t>
  </si>
  <si>
    <t>Quantité en kg</t>
  </si>
  <si>
    <t>BŒUF</t>
  </si>
  <si>
    <t>bourguignon sauté</t>
  </si>
  <si>
    <t xml:space="preserve">Qualitif sans os             maigre gélatineux      </t>
  </si>
  <si>
    <t>piécés</t>
  </si>
  <si>
    <t>frais sous-vide</t>
  </si>
  <si>
    <t>10-15 jours</t>
  </si>
  <si>
    <t>en frais                        en vrac                       sous film alimentaire</t>
  </si>
  <si>
    <t>qualitatif</t>
  </si>
  <si>
    <t>frais                    sous-vide</t>
  </si>
  <si>
    <t>7-10 jours</t>
  </si>
  <si>
    <t>15 j</t>
  </si>
  <si>
    <t>existe en frais 5j</t>
  </si>
  <si>
    <t>sans ficelle     sans filet     sans barde</t>
  </si>
  <si>
    <t>15 jours</t>
  </si>
  <si>
    <t>à poêler</t>
  </si>
  <si>
    <t xml:space="preserve"> frais sous-vide </t>
  </si>
  <si>
    <t>15-20 jours</t>
  </si>
  <si>
    <t>VEAU</t>
  </si>
  <si>
    <t xml:space="preserve">Sauté </t>
  </si>
  <si>
    <t>A Braiser</t>
  </si>
  <si>
    <t>Bas Carré Epaule  S/os</t>
  </si>
  <si>
    <t>sans objet</t>
  </si>
  <si>
    <t>10-15 j</t>
  </si>
  <si>
    <t>5j</t>
  </si>
  <si>
    <t>Sauté</t>
  </si>
  <si>
    <t xml:space="preserve">                     uniquement dans l'épaule                        </t>
  </si>
  <si>
    <t>Ultra F en vrac                          sous film alimentaire</t>
  </si>
  <si>
    <t>n'existe pas</t>
  </si>
  <si>
    <t>AGNEAU</t>
  </si>
  <si>
    <t>agneau                standard sans os</t>
  </si>
  <si>
    <t>2-3 kg</t>
  </si>
  <si>
    <t>Prix au kg</t>
  </si>
  <si>
    <t>Libellé</t>
  </si>
  <si>
    <t>PORC</t>
  </si>
  <si>
    <t xml:space="preserve">escalope </t>
  </si>
  <si>
    <t>qualitative</t>
  </si>
  <si>
    <t>piécé                   dans le carré/filet</t>
  </si>
  <si>
    <t>existe en frais</t>
  </si>
  <si>
    <t>en frais  sous-vide</t>
  </si>
  <si>
    <t>standard</t>
  </si>
  <si>
    <t>LAPIN</t>
  </si>
  <si>
    <t>frais</t>
  </si>
  <si>
    <t>en vrac                          sous film alimentaire</t>
  </si>
  <si>
    <t>POULET</t>
  </si>
  <si>
    <t>carton ou caisse avec film alimentaire</t>
  </si>
  <si>
    <t>découpe</t>
  </si>
  <si>
    <t xml:space="preserve">cuisses de poulet déjointées       </t>
  </si>
  <si>
    <t xml:space="preserve">180-220g     </t>
  </si>
  <si>
    <t xml:space="preserve">sous-vide </t>
  </si>
  <si>
    <t>entier                                   frais</t>
  </si>
  <si>
    <t>DINDE</t>
  </si>
  <si>
    <t>sauté</t>
  </si>
  <si>
    <t>sous-vide ou carton sous film alimentaire</t>
  </si>
  <si>
    <t>filet</t>
  </si>
  <si>
    <t>entier</t>
  </si>
  <si>
    <t>escalope</t>
  </si>
  <si>
    <t>blanc</t>
  </si>
  <si>
    <t>sous-vide</t>
  </si>
  <si>
    <t>PINTADE</t>
  </si>
  <si>
    <t>pintade</t>
  </si>
  <si>
    <t>classe A PAC            entier</t>
  </si>
  <si>
    <t>entière                                 frais</t>
  </si>
  <si>
    <t>1-1,2 kg</t>
  </si>
  <si>
    <t>CANARD</t>
  </si>
  <si>
    <t>cuisse</t>
  </si>
  <si>
    <t>160-180g</t>
  </si>
  <si>
    <t>1 kg</t>
  </si>
  <si>
    <t>sous vide</t>
  </si>
  <si>
    <t>existe</t>
  </si>
  <si>
    <t>lardons fumés</t>
  </si>
  <si>
    <t>découennés                                      standard                                 sans cartilage</t>
  </si>
  <si>
    <t>20% de  MG Maximum</t>
  </si>
  <si>
    <t xml:space="preserve">n'existe pas </t>
  </si>
  <si>
    <t>jambon supérieur</t>
  </si>
  <si>
    <t xml:space="preserve">découenné dégraissé          </t>
  </si>
  <si>
    <t xml:space="preserve">&lt;4% de  MG </t>
  </si>
  <si>
    <t>andouille de Vire véritable</t>
  </si>
  <si>
    <t>boyau naturel</t>
  </si>
  <si>
    <t>15% de MG Maximum</t>
  </si>
  <si>
    <t>25% de MG Maximum</t>
  </si>
  <si>
    <t>2,5 kg</t>
  </si>
  <si>
    <t>40% de MG Maximum</t>
  </si>
  <si>
    <t>2-2,5 kg</t>
  </si>
  <si>
    <t>pâté de foie supérieur</t>
  </si>
  <si>
    <t>29% de MG Maximum</t>
  </si>
  <si>
    <t>2 kg</t>
  </si>
  <si>
    <t>boyau naturel fumé</t>
  </si>
  <si>
    <t>24% de MG Maximum</t>
  </si>
  <si>
    <t>rosette</t>
  </si>
  <si>
    <t>gros hachage</t>
  </si>
  <si>
    <t>35% de MG Maximum</t>
  </si>
  <si>
    <t>TOTAL H.T LOT 3</t>
  </si>
  <si>
    <t>20% de MG Maximum</t>
  </si>
  <si>
    <t>20% deMG Maximum</t>
  </si>
  <si>
    <t>BŒUF / OVIN</t>
  </si>
  <si>
    <t xml:space="preserve">boeuf+ovin                      boyau naturel non étuvé            </t>
  </si>
  <si>
    <t>chipolata nature</t>
  </si>
  <si>
    <t xml:space="preserve">boyau naturel non étuvé               sans colorant           </t>
  </si>
  <si>
    <t>saucisse de Toulouse</t>
  </si>
  <si>
    <t>boyau naturel non étuvé                nature ou oignon/persil                                    sans colorant</t>
  </si>
  <si>
    <t xml:space="preserve">&gt;20% de MG </t>
  </si>
  <si>
    <t>60-70g</t>
  </si>
  <si>
    <t>vrac
sous
athmosphère</t>
  </si>
  <si>
    <t>70g</t>
  </si>
  <si>
    <t xml:space="preserve"> 80 ou 120g</t>
  </si>
  <si>
    <t>TOTAL H.T LOT 6</t>
  </si>
  <si>
    <t>PRIX TOTAL H.T.</t>
  </si>
  <si>
    <t>T.V.A.</t>
  </si>
  <si>
    <t>PRIX TOTAL T.T.C.</t>
  </si>
  <si>
    <t>Option AB ou équivalent</t>
  </si>
  <si>
    <t>TOTAL T.T.C LOT 1- VIANDE BOVINE</t>
  </si>
  <si>
    <t xml:space="preserve">LOT 2 : VIANDE OVINE </t>
  </si>
  <si>
    <t>TOTAL T.T.C LOT 2 - VIANDE OVINE</t>
  </si>
  <si>
    <t>LOT 3 : VIANDE PORCINE</t>
  </si>
  <si>
    <t>TOTAL T.T.C LOT 3 : VIANDE PORCINE</t>
  </si>
  <si>
    <t>LOT 4 : VOLAILLE ET LAPIN</t>
  </si>
  <si>
    <t>TOTAL T.T.C LOT 4 - VOLAILLE</t>
  </si>
  <si>
    <t>LOT 5 : CHARCUTERIE</t>
  </si>
  <si>
    <t>TOTAL T.T.C LOT 5 : CHARCUTERIE</t>
  </si>
  <si>
    <t>paleron</t>
  </si>
  <si>
    <t>à braiser</t>
  </si>
  <si>
    <t>140 g</t>
  </si>
  <si>
    <t>Gigot</t>
  </si>
  <si>
    <t>Agneau              standard sans os</t>
  </si>
  <si>
    <t xml:space="preserve"> 150-170g</t>
  </si>
  <si>
    <t xml:space="preserve"> frais</t>
  </si>
  <si>
    <t>180-200 gr</t>
  </si>
  <si>
    <t>dessus de palette</t>
  </si>
  <si>
    <t>40-60 g</t>
  </si>
  <si>
    <t>7 jours</t>
  </si>
  <si>
    <t>faux-filet</t>
  </si>
  <si>
    <t>boule de macreuse</t>
  </si>
  <si>
    <t>LYCEE SALVADOR ALLENDE</t>
  </si>
  <si>
    <t>15 RUE GUYON DE GUERCHEVILLE</t>
  </si>
  <si>
    <t>BP 21</t>
  </si>
  <si>
    <t>14200 HEROUVILLE ST CLAIR</t>
  </si>
  <si>
    <t>130 g</t>
  </si>
  <si>
    <t>émincé de bœuf</t>
  </si>
  <si>
    <t>15 g</t>
  </si>
  <si>
    <t>rognons</t>
  </si>
  <si>
    <t>en dés</t>
  </si>
  <si>
    <t>LOT : 1  BŒUF VEAU AGNEAU</t>
  </si>
  <si>
    <t>langue</t>
  </si>
  <si>
    <t>10 j</t>
  </si>
  <si>
    <t>foie</t>
  </si>
  <si>
    <t>VIANDE BOVINE</t>
  </si>
  <si>
    <t>longe sans os sans palette ni travers</t>
  </si>
  <si>
    <t>qualitatiff non ficelé, non bardé</t>
  </si>
  <si>
    <t>piécé sans os épaule et palette</t>
  </si>
  <si>
    <t>côte échine</t>
  </si>
  <si>
    <t>piécée</t>
  </si>
  <si>
    <t xml:space="preserve">rôti                  </t>
  </si>
  <si>
    <t>demi-râble</t>
  </si>
  <si>
    <t>sous atmosphère</t>
  </si>
  <si>
    <t>poulet PAC</t>
  </si>
  <si>
    <t>entier frais PAC</t>
  </si>
  <si>
    <t>150-200 g</t>
  </si>
  <si>
    <t>sans os sans peau</t>
  </si>
  <si>
    <t>130g</t>
  </si>
  <si>
    <t xml:space="preserve">brochette de dinde nature     </t>
  </si>
  <si>
    <t>sous atmosphère ou en vrac</t>
  </si>
  <si>
    <t>cuisse de canette</t>
  </si>
  <si>
    <t xml:space="preserve">certifiée origine France </t>
  </si>
  <si>
    <t>dans le filet sur bâton de bois 25 cm</t>
  </si>
  <si>
    <t>certifié origine France</t>
  </si>
  <si>
    <t>1 kg 300 à     1 kg 400</t>
  </si>
  <si>
    <t>Aiguillette de canard</t>
  </si>
  <si>
    <t>en filet</t>
  </si>
  <si>
    <t>Andouillette de Troyes</t>
  </si>
  <si>
    <t>chorizo cular</t>
  </si>
  <si>
    <t>salami</t>
  </si>
  <si>
    <t>saucisson sec</t>
  </si>
  <si>
    <t>Forme rectangulaire</t>
  </si>
  <si>
    <t>Filet mignon</t>
  </si>
  <si>
    <t>POITRINE CUITE 1/2 SEL</t>
  </si>
  <si>
    <t>MERGUEZ garanties sans porc</t>
  </si>
  <si>
    <t>saucisse de Francfort</t>
  </si>
  <si>
    <t>émincé</t>
  </si>
  <si>
    <t xml:space="preserve"> </t>
  </si>
  <si>
    <t>LOT 7</t>
  </si>
  <si>
    <t>total</t>
  </si>
  <si>
    <t>BOURGUIGNON</t>
  </si>
  <si>
    <t>BOULE DE MACREUSE</t>
  </si>
  <si>
    <t>chorizo courbe</t>
  </si>
  <si>
    <t>225 g</t>
  </si>
  <si>
    <t>7 j</t>
  </si>
  <si>
    <t xml:space="preserve">chaînette et nerf dorsal enlevé </t>
  </si>
  <si>
    <t>sans chaînette</t>
  </si>
  <si>
    <t>dès d'épaule</t>
  </si>
  <si>
    <t>standard sans cartilage</t>
  </si>
  <si>
    <t>5 % de MG</t>
  </si>
  <si>
    <t>Jambon choix</t>
  </si>
  <si>
    <t>R ou U</t>
  </si>
  <si>
    <t xml:space="preserve">R ou U </t>
  </si>
  <si>
    <t>TOTAL TTC VIANDE BOVINE BIO</t>
  </si>
  <si>
    <t>uniquement dans le gigot</t>
  </si>
  <si>
    <t>1-1,2kg</t>
  </si>
  <si>
    <t>rôti 100 % filet</t>
  </si>
  <si>
    <t>noix, sous noix, noix pâtissière</t>
  </si>
  <si>
    <t>11 j</t>
  </si>
  <si>
    <t>9 j</t>
  </si>
  <si>
    <t>9j</t>
  </si>
  <si>
    <t>12 j</t>
  </si>
  <si>
    <t>Pâté de campagne supérieur</t>
  </si>
  <si>
    <t>rillettes de porc de qualité supérieure</t>
  </si>
  <si>
    <t xml:space="preserve">  LOT 6 : SAUCISSERIE </t>
  </si>
  <si>
    <t>TOTAL T. T. C. LOT 6 : SAUCISSERIE</t>
  </si>
  <si>
    <t>LYCEE  SALVADOR ALLENDE</t>
  </si>
  <si>
    <t>14201 HEROUVILLE ST CLAIR</t>
  </si>
  <si>
    <t>LOT 7 : VIANDE BOVINE BIO</t>
  </si>
  <si>
    <t>saucisson à l'ail fumé supérieur</t>
  </si>
  <si>
    <t>Lot 8 VIANDE PORCINE BIO</t>
  </si>
  <si>
    <t>SAUTE</t>
  </si>
  <si>
    <t>LONGE</t>
  </si>
  <si>
    <t>40-60 G</t>
  </si>
  <si>
    <t>TOTAL TTC VIANDE PORCINE BIO</t>
  </si>
  <si>
    <t>MARCHE COMPORTANT 8 LOTS DISTINCTS</t>
  </si>
  <si>
    <t>27 AOÛT 2017 AU 28 AOÛT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</si>
</sst>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\ &quot;€&quot;"/>
    <numFmt numFmtId="173" formatCode="#,##0.00\ &quot;€&quot;"/>
    <numFmt numFmtId="174" formatCode="#,##0.00\ _€"/>
  </numFmts>
  <fonts count="61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3" tint="0.39998000860214233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6D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9" fontId="0" fillId="0" borderId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229">
    <xf numFmtId="0" fontId="0" fillId="0" borderId="0" xfId="0" applyAlignment="1">
      <alignment/>
    </xf>
    <xf numFmtId="0" fontId="0" fillId="32" borderId="0" xfId="0" applyFont="1" applyFill="1" applyBorder="1" applyAlignment="1">
      <alignment/>
    </xf>
    <xf numFmtId="172" fontId="2" fillId="32" borderId="1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172" fontId="2" fillId="32" borderId="12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1" fillId="27" borderId="16" xfId="0" applyFont="1" applyFill="1" applyBorder="1" applyAlignment="1">
      <alignment/>
    </xf>
    <xf numFmtId="0" fontId="0" fillId="27" borderId="17" xfId="0" applyFont="1" applyFill="1" applyBorder="1" applyAlignment="1">
      <alignment/>
    </xf>
    <xf numFmtId="0" fontId="51" fillId="27" borderId="17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1" fillId="27" borderId="19" xfId="0" applyFont="1" applyFill="1" applyBorder="1" applyAlignment="1">
      <alignment/>
    </xf>
    <xf numFmtId="0" fontId="0" fillId="27" borderId="20" xfId="0" applyFont="1" applyFill="1" applyBorder="1" applyAlignment="1">
      <alignment/>
    </xf>
    <xf numFmtId="0" fontId="0" fillId="27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2" fontId="1" fillId="32" borderId="10" xfId="0" applyNumberFormat="1" applyFont="1" applyFill="1" applyBorder="1" applyAlignment="1">
      <alignment/>
    </xf>
    <xf numFmtId="0" fontId="52" fillId="0" borderId="22" xfId="52" applyNumberFormat="1" applyFont="1" applyFill="1" applyBorder="1" applyAlignment="1">
      <alignment horizontal="center" vertical="center" wrapText="1"/>
    </xf>
    <xf numFmtId="0" fontId="52" fillId="34" borderId="22" xfId="52" applyNumberFormat="1" applyFont="1" applyFill="1" applyBorder="1" applyAlignment="1">
      <alignment horizontal="center" vertical="center" wrapText="1"/>
    </xf>
    <xf numFmtId="0" fontId="52" fillId="0" borderId="22" xfId="45" applyNumberFormat="1" applyFont="1" applyFill="1" applyBorder="1" applyAlignment="1">
      <alignment horizontal="center" vertical="center" wrapText="1"/>
    </xf>
    <xf numFmtId="0" fontId="52" fillId="0" borderId="23" xfId="52" applyNumberFormat="1" applyFont="1" applyFill="1" applyBorder="1" applyAlignment="1">
      <alignment horizontal="center" vertical="center" wrapText="1"/>
    </xf>
    <xf numFmtId="0" fontId="52" fillId="0" borderId="23" xfId="45" applyNumberFormat="1" applyFont="1" applyFill="1" applyBorder="1" applyAlignment="1">
      <alignment horizontal="center" vertical="center" wrapText="1"/>
    </xf>
    <xf numFmtId="0" fontId="52" fillId="0" borderId="24" xfId="52" applyNumberFormat="1" applyFont="1" applyFill="1" applyBorder="1" applyAlignment="1">
      <alignment horizontal="center" vertical="center" wrapText="1"/>
    </xf>
    <xf numFmtId="0" fontId="52" fillId="0" borderId="24" xfId="45" applyNumberFormat="1" applyFont="1" applyFill="1" applyBorder="1" applyAlignment="1">
      <alignment horizontal="center" vertical="center" wrapText="1"/>
    </xf>
    <xf numFmtId="0" fontId="52" fillId="0" borderId="25" xfId="52" applyNumberFormat="1" applyFont="1" applyFill="1" applyBorder="1" applyAlignment="1">
      <alignment horizontal="center" vertical="center" wrapText="1"/>
    </xf>
    <xf numFmtId="0" fontId="52" fillId="0" borderId="26" xfId="52" applyNumberFormat="1" applyFont="1" applyFill="1" applyBorder="1" applyAlignment="1">
      <alignment horizontal="center" vertical="center" wrapText="1"/>
    </xf>
    <xf numFmtId="0" fontId="52" fillId="32" borderId="24" xfId="52" applyNumberFormat="1" applyFont="1" applyFill="1" applyBorder="1" applyAlignment="1">
      <alignment horizontal="center" vertical="center" wrapText="1"/>
    </xf>
    <xf numFmtId="173" fontId="0" fillId="0" borderId="24" xfId="50" applyNumberFormat="1" applyFont="1" applyFill="1" applyBorder="1" applyAlignment="1">
      <alignment horizontal="center" vertical="center" wrapText="1"/>
    </xf>
    <xf numFmtId="173" fontId="0" fillId="0" borderId="23" xfId="5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51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173" fontId="1" fillId="35" borderId="27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173" fontId="1" fillId="27" borderId="27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51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173" fontId="1" fillId="36" borderId="27" xfId="0" applyNumberFormat="1" applyFont="1" applyFill="1" applyBorder="1" applyAlignment="1">
      <alignment/>
    </xf>
    <xf numFmtId="0" fontId="1" fillId="37" borderId="28" xfId="0" applyFont="1" applyFill="1" applyBorder="1" applyAlignment="1">
      <alignment horizontal="left" vertical="center"/>
    </xf>
    <xf numFmtId="0" fontId="1" fillId="37" borderId="16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center"/>
    </xf>
    <xf numFmtId="0" fontId="1" fillId="37" borderId="1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wrapText="1"/>
    </xf>
    <xf numFmtId="0" fontId="4" fillId="0" borderId="29" xfId="0" applyFont="1" applyFill="1" applyBorder="1" applyAlignment="1">
      <alignment horizontal="left" vertical="center" wrapText="1"/>
    </xf>
    <xf numFmtId="0" fontId="54" fillId="0" borderId="2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" fillId="33" borderId="17" xfId="0" applyFont="1" applyFill="1" applyBorder="1" applyAlignment="1">
      <alignment horizontal="left" vertical="center"/>
    </xf>
    <xf numFmtId="173" fontId="1" fillId="33" borderId="27" xfId="0" applyNumberFormat="1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173" fontId="1" fillId="37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wrapText="1"/>
    </xf>
    <xf numFmtId="8" fontId="55" fillId="32" borderId="30" xfId="0" applyNumberFormat="1" applyFont="1" applyFill="1" applyBorder="1" applyAlignment="1">
      <alignment/>
    </xf>
    <xf numFmtId="8" fontId="1" fillId="32" borderId="31" xfId="0" applyNumberFormat="1" applyFont="1" applyFill="1" applyBorder="1" applyAlignment="1">
      <alignment/>
    </xf>
    <xf numFmtId="8" fontId="1" fillId="33" borderId="32" xfId="0" applyNumberFormat="1" applyFont="1" applyFill="1" applyBorder="1" applyAlignment="1">
      <alignment/>
    </xf>
    <xf numFmtId="0" fontId="52" fillId="32" borderId="0" xfId="0" applyFont="1" applyFill="1" applyAlignment="1">
      <alignment/>
    </xf>
    <xf numFmtId="0" fontId="52" fillId="32" borderId="15" xfId="0" applyFont="1" applyFill="1" applyBorder="1" applyAlignment="1">
      <alignment/>
    </xf>
    <xf numFmtId="173" fontId="52" fillId="0" borderId="24" xfId="45" applyNumberFormat="1" applyFont="1" applyFill="1" applyBorder="1" applyAlignment="1">
      <alignment horizontal="center" vertical="center" wrapText="1"/>
    </xf>
    <xf numFmtId="173" fontId="52" fillId="0" borderId="24" xfId="50" applyNumberFormat="1" applyFont="1" applyFill="1" applyBorder="1" applyAlignment="1">
      <alignment horizontal="center" vertical="center" wrapText="1"/>
    </xf>
    <xf numFmtId="173" fontId="52" fillId="0" borderId="3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34" borderId="24" xfId="52" applyNumberFormat="1" applyFont="1" applyFill="1" applyBorder="1" applyAlignment="1">
      <alignment horizontal="center" vertical="center" wrapText="1"/>
    </xf>
    <xf numFmtId="0" fontId="52" fillId="0" borderId="33" xfId="52" applyNumberFormat="1" applyFont="1" applyFill="1" applyBorder="1" applyAlignment="1">
      <alignment horizontal="center" vertical="center" wrapText="1"/>
    </xf>
    <xf numFmtId="0" fontId="52" fillId="0" borderId="34" xfId="52" applyNumberFormat="1" applyFont="1" applyFill="1" applyBorder="1" applyAlignment="1">
      <alignment horizontal="center" vertical="center" wrapText="1"/>
    </xf>
    <xf numFmtId="0" fontId="52" fillId="0" borderId="35" xfId="52" applyNumberFormat="1" applyFont="1" applyFill="1" applyBorder="1" applyAlignment="1">
      <alignment horizontal="center" vertical="center" wrapText="1"/>
    </xf>
    <xf numFmtId="0" fontId="52" fillId="0" borderId="35" xfId="45" applyNumberFormat="1" applyFont="1" applyFill="1" applyBorder="1" applyAlignment="1">
      <alignment horizontal="center" vertical="center" wrapText="1"/>
    </xf>
    <xf numFmtId="0" fontId="52" fillId="0" borderId="36" xfId="52" applyNumberFormat="1" applyFont="1" applyFill="1" applyBorder="1" applyAlignment="1">
      <alignment horizontal="center" vertical="center" wrapText="1"/>
    </xf>
    <xf numFmtId="0" fontId="52" fillId="0" borderId="37" xfId="52" applyNumberFormat="1" applyFont="1" applyFill="1" applyBorder="1" applyAlignment="1">
      <alignment horizontal="center" vertical="center" wrapText="1"/>
    </xf>
    <xf numFmtId="0" fontId="52" fillId="0" borderId="37" xfId="45" applyNumberFormat="1" applyFont="1" applyFill="1" applyBorder="1" applyAlignment="1">
      <alignment horizontal="center" vertical="center" wrapText="1"/>
    </xf>
    <xf numFmtId="0" fontId="52" fillId="34" borderId="37" xfId="52" applyNumberFormat="1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vertical="center" wrapText="1"/>
    </xf>
    <xf numFmtId="173" fontId="52" fillId="0" borderId="31" xfId="50" applyNumberFormat="1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wrapText="1"/>
    </xf>
    <xf numFmtId="0" fontId="51" fillId="0" borderId="29" xfId="0" applyFont="1" applyFill="1" applyBorder="1" applyAlignment="1">
      <alignment wrapText="1"/>
    </xf>
    <xf numFmtId="0" fontId="56" fillId="0" borderId="29" xfId="0" applyFont="1" applyFill="1" applyBorder="1" applyAlignment="1">
      <alignment horizontal="center" vertical="center" wrapText="1"/>
    </xf>
    <xf numFmtId="173" fontId="52" fillId="0" borderId="31" xfId="45" applyNumberFormat="1" applyFont="1" applyBorder="1" applyAlignment="1">
      <alignment horizontal="center" vertical="center" wrapText="1"/>
    </xf>
    <xf numFmtId="38" fontId="52" fillId="0" borderId="24" xfId="45" applyNumberFormat="1" applyFont="1" applyFill="1" applyBorder="1" applyAlignment="1">
      <alignment horizontal="center" vertical="center" wrapText="1"/>
    </xf>
    <xf numFmtId="173" fontId="52" fillId="0" borderId="31" xfId="45" applyNumberFormat="1" applyFont="1" applyBorder="1" applyAlignment="1">
      <alignment horizontal="right" vertical="center" wrapText="1"/>
    </xf>
    <xf numFmtId="0" fontId="52" fillId="0" borderId="29" xfId="0" applyFont="1" applyFill="1" applyBorder="1" applyAlignment="1">
      <alignment vertical="center" wrapText="1"/>
    </xf>
    <xf numFmtId="172" fontId="1" fillId="32" borderId="0" xfId="0" applyNumberFormat="1" applyFont="1" applyFill="1" applyBorder="1" applyAlignment="1">
      <alignment/>
    </xf>
    <xf numFmtId="172" fontId="2" fillId="32" borderId="38" xfId="0" applyNumberFormat="1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38" borderId="39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173" fontId="1" fillId="38" borderId="18" xfId="0" applyNumberFormat="1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51" fillId="38" borderId="17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2" borderId="0" xfId="0" applyFill="1" applyAlignment="1">
      <alignment/>
    </xf>
    <xf numFmtId="0" fontId="51" fillId="0" borderId="24" xfId="0" applyFont="1" applyFill="1" applyBorder="1" applyAlignment="1">
      <alignment horizontal="center" wrapText="1"/>
    </xf>
    <xf numFmtId="0" fontId="51" fillId="0" borderId="24" xfId="52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wrapText="1"/>
    </xf>
    <xf numFmtId="0" fontId="0" fillId="35" borderId="17" xfId="0" applyFill="1" applyBorder="1" applyAlignment="1">
      <alignment/>
    </xf>
    <xf numFmtId="0" fontId="52" fillId="0" borderId="24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172" fontId="52" fillId="32" borderId="10" xfId="0" applyNumberFormat="1" applyFont="1" applyFill="1" applyBorder="1" applyAlignment="1">
      <alignment/>
    </xf>
    <xf numFmtId="0" fontId="51" fillId="32" borderId="10" xfId="0" applyFont="1" applyFill="1" applyBorder="1" applyAlignment="1">
      <alignment/>
    </xf>
    <xf numFmtId="172" fontId="51" fillId="32" borderId="10" xfId="0" applyNumberFormat="1" applyFont="1" applyFill="1" applyBorder="1" applyAlignment="1">
      <alignment/>
    </xf>
    <xf numFmtId="172" fontId="52" fillId="32" borderId="12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8" fillId="39" borderId="17" xfId="0" applyFont="1" applyFill="1" applyBorder="1" applyAlignment="1">
      <alignment horizontal="left" vertical="center"/>
    </xf>
    <xf numFmtId="0" fontId="59" fillId="39" borderId="17" xfId="0" applyFont="1" applyFill="1" applyBorder="1" applyAlignment="1">
      <alignment horizontal="left" vertical="center"/>
    </xf>
    <xf numFmtId="0" fontId="59" fillId="39" borderId="18" xfId="0" applyFont="1" applyFill="1" applyBorder="1" applyAlignment="1">
      <alignment horizontal="left" vertical="center"/>
    </xf>
    <xf numFmtId="0" fontId="58" fillId="39" borderId="19" xfId="0" applyFont="1" applyFill="1" applyBorder="1" applyAlignment="1">
      <alignment/>
    </xf>
    <xf numFmtId="0" fontId="57" fillId="39" borderId="21" xfId="0" applyFont="1" applyFill="1" applyBorder="1" applyAlignment="1">
      <alignment/>
    </xf>
    <xf numFmtId="0" fontId="57" fillId="39" borderId="20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17" xfId="0" applyFont="1" applyFill="1" applyBorder="1" applyAlignment="1">
      <alignment horizontal="left" vertical="center"/>
    </xf>
    <xf numFmtId="173" fontId="1" fillId="39" borderId="27" xfId="0" applyNumberFormat="1" applyFont="1" applyFill="1" applyBorder="1" applyAlignment="1">
      <alignment/>
    </xf>
    <xf numFmtId="8" fontId="52" fillId="0" borderId="24" xfId="45" applyNumberFormat="1" applyFont="1" applyFill="1" applyBorder="1" applyAlignment="1">
      <alignment horizontal="center" vertical="center" wrapText="1"/>
    </xf>
    <xf numFmtId="8" fontId="52" fillId="0" borderId="35" xfId="45" applyNumberFormat="1" applyFont="1" applyFill="1" applyBorder="1" applyAlignment="1">
      <alignment horizontal="center" vertical="center" wrapText="1"/>
    </xf>
    <xf numFmtId="8" fontId="52" fillId="0" borderId="37" xfId="45" applyNumberFormat="1" applyFont="1" applyFill="1" applyBorder="1" applyAlignment="1">
      <alignment horizontal="center" vertical="center" wrapText="1"/>
    </xf>
    <xf numFmtId="8" fontId="52" fillId="0" borderId="22" xfId="45" applyNumberFormat="1" applyFont="1" applyFill="1" applyBorder="1" applyAlignment="1">
      <alignment horizontal="center" vertical="center" wrapText="1"/>
    </xf>
    <xf numFmtId="8" fontId="52" fillId="0" borderId="23" xfId="45" applyNumberFormat="1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/>
    </xf>
    <xf numFmtId="0" fontId="52" fillId="32" borderId="23" xfId="52" applyNumberFormat="1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172" fontId="2" fillId="32" borderId="20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" fillId="40" borderId="0" xfId="0" applyFont="1" applyFill="1" applyBorder="1" applyAlignment="1">
      <alignment horizontal="left" vertical="center"/>
    </xf>
    <xf numFmtId="173" fontId="1" fillId="40" borderId="0" xfId="0" applyNumberFormat="1" applyFont="1" applyFill="1" applyBorder="1" applyAlignment="1">
      <alignment/>
    </xf>
    <xf numFmtId="0" fontId="58" fillId="40" borderId="0" xfId="0" applyFont="1" applyFill="1" applyBorder="1" applyAlignment="1">
      <alignment/>
    </xf>
    <xf numFmtId="0" fontId="57" fillId="40" borderId="0" xfId="0" applyFont="1" applyFill="1" applyBorder="1" applyAlignment="1">
      <alignment/>
    </xf>
    <xf numFmtId="0" fontId="58" fillId="39" borderId="24" xfId="0" applyFont="1" applyFill="1" applyBorder="1" applyAlignment="1">
      <alignment horizontal="left" vertical="center"/>
    </xf>
    <xf numFmtId="0" fontId="1" fillId="39" borderId="24" xfId="0" applyFont="1" applyFill="1" applyBorder="1" applyAlignment="1">
      <alignment/>
    </xf>
    <xf numFmtId="0" fontId="1" fillId="32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5" fillId="32" borderId="43" xfId="0" applyFont="1" applyFill="1" applyBorder="1" applyAlignment="1">
      <alignment/>
    </xf>
    <xf numFmtId="0" fontId="60" fillId="0" borderId="44" xfId="0" applyFont="1" applyBorder="1" applyAlignment="1">
      <alignment/>
    </xf>
    <xf numFmtId="0" fontId="1" fillId="32" borderId="29" xfId="0" applyFont="1" applyFill="1" applyBorder="1" applyAlignment="1">
      <alignment/>
    </xf>
    <xf numFmtId="0" fontId="0" fillId="0" borderId="24" xfId="0" applyBorder="1" applyAlignment="1">
      <alignment/>
    </xf>
    <xf numFmtId="0" fontId="1" fillId="33" borderId="4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1" fillId="32" borderId="2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32" borderId="48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/>
    </xf>
    <xf numFmtId="0" fontId="58" fillId="41" borderId="24" xfId="0" applyFont="1" applyFill="1" applyBorder="1" applyAlignment="1">
      <alignment horizontal="left" vertical="center"/>
    </xf>
    <xf numFmtId="0" fontId="58" fillId="41" borderId="17" xfId="0" applyFont="1" applyFill="1" applyBorder="1" applyAlignment="1">
      <alignment horizontal="left" vertical="center"/>
    </xf>
    <xf numFmtId="0" fontId="59" fillId="41" borderId="17" xfId="0" applyFont="1" applyFill="1" applyBorder="1" applyAlignment="1">
      <alignment horizontal="left" vertical="center"/>
    </xf>
    <xf numFmtId="0" fontId="59" fillId="41" borderId="18" xfId="0" applyFont="1" applyFill="1" applyBorder="1" applyAlignment="1">
      <alignment horizontal="left" vertical="center"/>
    </xf>
    <xf numFmtId="0" fontId="58" fillId="41" borderId="19" xfId="0" applyFont="1" applyFill="1" applyBorder="1" applyAlignment="1">
      <alignment/>
    </xf>
    <xf numFmtId="0" fontId="57" fillId="41" borderId="21" xfId="0" applyFont="1" applyFill="1" applyBorder="1" applyAlignment="1">
      <alignment/>
    </xf>
    <xf numFmtId="0" fontId="57" fillId="41" borderId="20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1" fillId="41" borderId="17" xfId="0" applyFont="1" applyFill="1" applyBorder="1" applyAlignment="1">
      <alignment horizontal="left" vertical="center"/>
    </xf>
    <xf numFmtId="173" fontId="1" fillId="41" borderId="27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3" fillId="32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485775</xdr:colOff>
      <xdr:row>110</xdr:row>
      <xdr:rowOff>38100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5238750" y="3141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485775</xdr:colOff>
      <xdr:row>124</xdr:row>
      <xdr:rowOff>0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5238750" y="3518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tabSelected="1" workbookViewId="0" topLeftCell="A115">
      <selection activeCell="H164" sqref="H164"/>
    </sheetView>
  </sheetViews>
  <sheetFormatPr defaultColWidth="11.421875" defaultRowHeight="12.75"/>
  <cols>
    <col min="1" max="1" width="3.8515625" style="6" customWidth="1"/>
    <col min="2" max="2" width="7.8515625" style="6" customWidth="1"/>
    <col min="3" max="3" width="11.421875" style="6" customWidth="1"/>
    <col min="4" max="4" width="19.00390625" style="6" customWidth="1"/>
    <col min="5" max="5" width="14.7109375" style="6" bestFit="1" customWidth="1"/>
    <col min="6" max="6" width="14.421875" style="6" customWidth="1"/>
    <col min="7" max="8" width="11.421875" style="6" customWidth="1"/>
    <col min="9" max="9" width="10.140625" style="6" customWidth="1"/>
    <col min="10" max="10" width="7.7109375" style="6" customWidth="1"/>
    <col min="11" max="11" width="0.42578125" style="6" hidden="1" customWidth="1"/>
    <col min="12" max="13" width="11.140625" style="6" customWidth="1"/>
    <col min="14" max="15" width="10.8515625" style="6" customWidth="1"/>
    <col min="16" max="16384" width="11.421875" style="6" customWidth="1"/>
  </cols>
  <sheetData>
    <row r="1" spans="1:16" ht="12.75">
      <c r="A1" s="5"/>
      <c r="B1" s="143" t="s">
        <v>149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5"/>
      <c r="B2" s="143" t="s">
        <v>150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5"/>
      <c r="B3" s="143" t="s">
        <v>151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5"/>
      <c r="B4" s="143" t="s">
        <v>152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5"/>
      <c r="B5" s="14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>
      <c r="A6" s="5"/>
      <c r="B6" s="143"/>
      <c r="C6" s="5"/>
      <c r="D6" s="5"/>
      <c r="E6" s="5"/>
      <c r="F6" s="228" t="s">
        <v>234</v>
      </c>
      <c r="G6" s="227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 customHeight="1">
      <c r="A8" s="5"/>
      <c r="B8" s="208" t="s">
        <v>7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15"/>
      <c r="P8" s="5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75" customHeight="1">
      <c r="A10" s="5"/>
      <c r="B10" s="208" t="s">
        <v>233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15"/>
      <c r="P10" s="5"/>
    </row>
    <row r="11" spans="1:16" ht="15.75" customHeigh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"/>
    </row>
    <row r="12" spans="1:16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 thickBot="1">
      <c r="A13" s="5"/>
      <c r="B13" s="40" t="s">
        <v>158</v>
      </c>
      <c r="C13" s="147" t="s">
        <v>162</v>
      </c>
      <c r="D13" s="41"/>
      <c r="E13" s="4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/>
    </row>
    <row r="14" spans="1:16" ht="12.75">
      <c r="A14" s="5"/>
      <c r="B14" s="204" t="s">
        <v>0</v>
      </c>
      <c r="C14" s="199" t="s">
        <v>8</v>
      </c>
      <c r="D14" s="199" t="s">
        <v>49</v>
      </c>
      <c r="E14" s="189" t="s">
        <v>9</v>
      </c>
      <c r="F14" s="189" t="s">
        <v>10</v>
      </c>
      <c r="G14" s="189" t="s">
        <v>11</v>
      </c>
      <c r="H14" s="189" t="s">
        <v>15</v>
      </c>
      <c r="I14" s="199" t="s">
        <v>12</v>
      </c>
      <c r="J14" s="199" t="s">
        <v>13</v>
      </c>
      <c r="K14" s="189"/>
      <c r="L14" s="189" t="s">
        <v>16</v>
      </c>
      <c r="M14" s="189" t="s">
        <v>48</v>
      </c>
      <c r="N14" s="189" t="s">
        <v>4</v>
      </c>
      <c r="O14" s="189" t="s">
        <v>14</v>
      </c>
      <c r="P14" s="191" t="s">
        <v>5</v>
      </c>
    </row>
    <row r="15" spans="1:16" ht="26.25" customHeight="1">
      <c r="A15" s="5"/>
      <c r="B15" s="209"/>
      <c r="C15" s="213"/>
      <c r="D15" s="213"/>
      <c r="E15" s="210"/>
      <c r="F15" s="210"/>
      <c r="G15" s="210"/>
      <c r="H15" s="210"/>
      <c r="I15" s="211"/>
      <c r="J15" s="212"/>
      <c r="K15" s="202"/>
      <c r="L15" s="202"/>
      <c r="M15" s="202"/>
      <c r="N15" s="210"/>
      <c r="O15" s="210"/>
      <c r="P15" s="207"/>
    </row>
    <row r="16" spans="1:16" s="109" customFormat="1" ht="25.5">
      <c r="A16" s="104"/>
      <c r="B16" s="105"/>
      <c r="C16" s="33" t="s">
        <v>17</v>
      </c>
      <c r="D16" s="33" t="s">
        <v>144</v>
      </c>
      <c r="E16" s="33" t="s">
        <v>31</v>
      </c>
      <c r="F16" s="33" t="s">
        <v>20</v>
      </c>
      <c r="G16" s="33" t="s">
        <v>153</v>
      </c>
      <c r="H16" s="33" t="s">
        <v>21</v>
      </c>
      <c r="I16" s="33" t="s">
        <v>26</v>
      </c>
      <c r="J16" s="33" t="s">
        <v>27</v>
      </c>
      <c r="K16" s="33"/>
      <c r="L16" s="34">
        <v>300</v>
      </c>
      <c r="M16" s="167">
        <v>0</v>
      </c>
      <c r="N16" s="106">
        <f>L16*M16</f>
        <v>0</v>
      </c>
      <c r="O16" s="107">
        <f>+N16*5.5/100</f>
        <v>0</v>
      </c>
      <c r="P16" s="108">
        <f>(N16+O16)</f>
        <v>0</v>
      </c>
    </row>
    <row r="17" spans="1:16" s="109" customFormat="1" ht="38.25">
      <c r="A17" s="104"/>
      <c r="B17" s="105"/>
      <c r="C17" s="33" t="s">
        <v>17</v>
      </c>
      <c r="D17" s="33" t="s">
        <v>18</v>
      </c>
      <c r="E17" s="33" t="s">
        <v>19</v>
      </c>
      <c r="F17" s="33" t="s">
        <v>20</v>
      </c>
      <c r="G17" s="33" t="s">
        <v>145</v>
      </c>
      <c r="H17" s="33" t="s">
        <v>21</v>
      </c>
      <c r="I17" s="33" t="s">
        <v>22</v>
      </c>
      <c r="J17" s="33" t="s">
        <v>146</v>
      </c>
      <c r="K17" s="33"/>
      <c r="L17" s="34">
        <v>250</v>
      </c>
      <c r="M17" s="167">
        <v>0</v>
      </c>
      <c r="N17" s="106">
        <f aca="true" t="shared" si="0" ref="N17:N26">L17*M17</f>
        <v>0</v>
      </c>
      <c r="O17" s="107">
        <f aca="true" t="shared" si="1" ref="O17:O26">+N17*5.5/100</f>
        <v>0</v>
      </c>
      <c r="P17" s="108">
        <f aca="true" t="shared" si="2" ref="P17:P26">(N17+O17)</f>
        <v>0</v>
      </c>
    </row>
    <row r="18" spans="1:16" s="109" customFormat="1" ht="25.5">
      <c r="A18" s="104"/>
      <c r="B18" s="105"/>
      <c r="C18" s="111" t="s">
        <v>17</v>
      </c>
      <c r="D18" s="112" t="s">
        <v>147</v>
      </c>
      <c r="E18" s="113" t="s">
        <v>203</v>
      </c>
      <c r="F18" s="113" t="s">
        <v>20</v>
      </c>
      <c r="G18" s="113" t="s">
        <v>138</v>
      </c>
      <c r="H18" s="113" t="s">
        <v>25</v>
      </c>
      <c r="I18" s="113" t="s">
        <v>26</v>
      </c>
      <c r="J18" s="113" t="s">
        <v>27</v>
      </c>
      <c r="K18" s="113"/>
      <c r="L18" s="114">
        <v>80</v>
      </c>
      <c r="M18" s="168">
        <v>0</v>
      </c>
      <c r="N18" s="106">
        <f t="shared" si="0"/>
        <v>0</v>
      </c>
      <c r="O18" s="107">
        <f t="shared" si="1"/>
        <v>0</v>
      </c>
      <c r="P18" s="108">
        <f t="shared" si="2"/>
        <v>0</v>
      </c>
    </row>
    <row r="19" spans="1:16" s="109" customFormat="1" ht="38.25">
      <c r="A19" s="104"/>
      <c r="B19" s="105"/>
      <c r="C19" s="33" t="s">
        <v>17</v>
      </c>
      <c r="D19" s="115" t="s">
        <v>148</v>
      </c>
      <c r="E19" s="116" t="s">
        <v>24</v>
      </c>
      <c r="F19" s="116" t="s">
        <v>29</v>
      </c>
      <c r="G19" s="116"/>
      <c r="H19" s="116" t="s">
        <v>25</v>
      </c>
      <c r="I19" s="116" t="s">
        <v>26</v>
      </c>
      <c r="J19" s="116" t="s">
        <v>30</v>
      </c>
      <c r="K19" s="116"/>
      <c r="L19" s="117">
        <v>200</v>
      </c>
      <c r="M19" s="169">
        <v>0</v>
      </c>
      <c r="N19" s="106">
        <f t="shared" si="0"/>
        <v>0</v>
      </c>
      <c r="O19" s="107">
        <f t="shared" si="1"/>
        <v>0</v>
      </c>
      <c r="P19" s="108">
        <f t="shared" si="2"/>
        <v>0</v>
      </c>
    </row>
    <row r="20" spans="1:16" s="109" customFormat="1" ht="25.5">
      <c r="A20" s="104"/>
      <c r="B20" s="105"/>
      <c r="C20" s="33" t="s">
        <v>17</v>
      </c>
      <c r="D20" s="115" t="s">
        <v>154</v>
      </c>
      <c r="E20" s="116" t="s">
        <v>56</v>
      </c>
      <c r="F20" s="116" t="s">
        <v>20</v>
      </c>
      <c r="G20" s="116" t="s">
        <v>155</v>
      </c>
      <c r="H20" s="116" t="s">
        <v>32</v>
      </c>
      <c r="I20" s="116" t="s">
        <v>26</v>
      </c>
      <c r="J20" s="116" t="s">
        <v>30</v>
      </c>
      <c r="K20" s="116"/>
      <c r="L20" s="117">
        <v>60</v>
      </c>
      <c r="M20" s="169">
        <v>0</v>
      </c>
      <c r="N20" s="106">
        <f t="shared" si="0"/>
        <v>0</v>
      </c>
      <c r="O20" s="107">
        <f t="shared" si="1"/>
        <v>0</v>
      </c>
      <c r="P20" s="108">
        <f t="shared" si="2"/>
        <v>0</v>
      </c>
    </row>
    <row r="21" spans="1:16" s="109" customFormat="1" ht="25.5">
      <c r="A21" s="104"/>
      <c r="B21" s="105"/>
      <c r="C21" s="33" t="s">
        <v>17</v>
      </c>
      <c r="D21" s="115" t="s">
        <v>136</v>
      </c>
      <c r="E21" s="116" t="s">
        <v>137</v>
      </c>
      <c r="F21" s="116"/>
      <c r="G21" s="116"/>
      <c r="H21" s="116" t="s">
        <v>25</v>
      </c>
      <c r="I21" s="116" t="s">
        <v>26</v>
      </c>
      <c r="J21" s="116" t="s">
        <v>33</v>
      </c>
      <c r="K21" s="116"/>
      <c r="L21" s="117">
        <v>130</v>
      </c>
      <c r="M21" s="169">
        <v>0</v>
      </c>
      <c r="N21" s="106">
        <f t="shared" si="0"/>
        <v>0</v>
      </c>
      <c r="O21" s="107">
        <f t="shared" si="1"/>
        <v>0</v>
      </c>
      <c r="P21" s="108">
        <f t="shared" si="2"/>
        <v>0</v>
      </c>
    </row>
    <row r="22" spans="1:16" s="109" customFormat="1" ht="25.5">
      <c r="A22" s="104"/>
      <c r="B22" s="105"/>
      <c r="C22" s="33" t="s">
        <v>17</v>
      </c>
      <c r="D22" s="115" t="s">
        <v>156</v>
      </c>
      <c r="E22" s="116" t="s">
        <v>56</v>
      </c>
      <c r="F22" s="116" t="s">
        <v>157</v>
      </c>
      <c r="G22" s="116"/>
      <c r="H22" s="116" t="s">
        <v>21</v>
      </c>
      <c r="I22" s="116" t="s">
        <v>26</v>
      </c>
      <c r="J22" s="116" t="s">
        <v>160</v>
      </c>
      <c r="K22" s="116"/>
      <c r="L22" s="117">
        <v>60</v>
      </c>
      <c r="M22" s="169">
        <v>0</v>
      </c>
      <c r="N22" s="106">
        <f t="shared" si="0"/>
        <v>0</v>
      </c>
      <c r="O22" s="107">
        <f t="shared" si="1"/>
        <v>0</v>
      </c>
      <c r="P22" s="108">
        <f t="shared" si="2"/>
        <v>0</v>
      </c>
    </row>
    <row r="23" spans="1:16" s="109" customFormat="1" ht="25.5">
      <c r="A23" s="104"/>
      <c r="B23" s="105"/>
      <c r="C23" s="33" t="s">
        <v>17</v>
      </c>
      <c r="D23" s="115" t="s">
        <v>159</v>
      </c>
      <c r="E23" s="116" t="s">
        <v>56</v>
      </c>
      <c r="F23" s="116"/>
      <c r="G23" s="116"/>
      <c r="H23" s="116" t="s">
        <v>21</v>
      </c>
      <c r="I23" s="116" t="s">
        <v>26</v>
      </c>
      <c r="J23" s="116" t="s">
        <v>160</v>
      </c>
      <c r="K23" s="116"/>
      <c r="L23" s="117">
        <v>50</v>
      </c>
      <c r="M23" s="169">
        <v>0</v>
      </c>
      <c r="N23" s="106">
        <f t="shared" si="0"/>
        <v>0</v>
      </c>
      <c r="O23" s="107">
        <f t="shared" si="1"/>
        <v>0</v>
      </c>
      <c r="P23" s="108">
        <f t="shared" si="2"/>
        <v>0</v>
      </c>
    </row>
    <row r="24" spans="1:16" s="109" customFormat="1" ht="25.5">
      <c r="A24" s="104"/>
      <c r="B24" s="105"/>
      <c r="C24" s="33" t="s">
        <v>34</v>
      </c>
      <c r="D24" s="115" t="s">
        <v>161</v>
      </c>
      <c r="E24" s="116" t="s">
        <v>56</v>
      </c>
      <c r="F24" s="116" t="s">
        <v>20</v>
      </c>
      <c r="G24" s="116" t="s">
        <v>153</v>
      </c>
      <c r="H24" s="116" t="s">
        <v>32</v>
      </c>
      <c r="I24" s="116" t="s">
        <v>26</v>
      </c>
      <c r="J24" s="116" t="s">
        <v>160</v>
      </c>
      <c r="K24" s="116"/>
      <c r="L24" s="117">
        <v>50</v>
      </c>
      <c r="M24" s="169">
        <v>0</v>
      </c>
      <c r="N24" s="106">
        <f t="shared" si="0"/>
        <v>0</v>
      </c>
      <c r="O24" s="107">
        <f t="shared" si="1"/>
        <v>0</v>
      </c>
      <c r="P24" s="108">
        <f t="shared" si="2"/>
        <v>0</v>
      </c>
    </row>
    <row r="25" spans="1:16" s="109" customFormat="1" ht="25.5">
      <c r="A25" s="104"/>
      <c r="B25" s="105"/>
      <c r="C25" s="33" t="s">
        <v>34</v>
      </c>
      <c r="D25" s="115" t="s">
        <v>72</v>
      </c>
      <c r="E25" s="116" t="s">
        <v>215</v>
      </c>
      <c r="F25" s="116" t="s">
        <v>167</v>
      </c>
      <c r="G25" s="116" t="s">
        <v>153</v>
      </c>
      <c r="H25" s="116" t="s">
        <v>21</v>
      </c>
      <c r="I25" s="116" t="s">
        <v>26</v>
      </c>
      <c r="J25" s="116" t="s">
        <v>160</v>
      </c>
      <c r="K25" s="116"/>
      <c r="L25" s="117">
        <v>60</v>
      </c>
      <c r="M25" s="169">
        <v>0</v>
      </c>
      <c r="N25" s="106">
        <f t="shared" si="0"/>
        <v>0</v>
      </c>
      <c r="O25" s="107">
        <f t="shared" si="1"/>
        <v>0</v>
      </c>
      <c r="P25" s="108">
        <f t="shared" si="2"/>
        <v>0</v>
      </c>
    </row>
    <row r="26" spans="1:16" s="109" customFormat="1" ht="51">
      <c r="A26" s="104"/>
      <c r="B26" s="105"/>
      <c r="C26" s="33" t="s">
        <v>34</v>
      </c>
      <c r="D26" s="115" t="s">
        <v>35</v>
      </c>
      <c r="E26" s="116" t="s">
        <v>36</v>
      </c>
      <c r="F26" s="116" t="s">
        <v>37</v>
      </c>
      <c r="G26" s="116" t="s">
        <v>145</v>
      </c>
      <c r="H26" s="118" t="s">
        <v>23</v>
      </c>
      <c r="I26" s="116" t="s">
        <v>26</v>
      </c>
      <c r="J26" s="116" t="s">
        <v>40</v>
      </c>
      <c r="K26" s="116"/>
      <c r="L26" s="117">
        <v>250</v>
      </c>
      <c r="M26" s="169">
        <v>0</v>
      </c>
      <c r="N26" s="106">
        <f t="shared" si="0"/>
        <v>0</v>
      </c>
      <c r="O26" s="107">
        <f t="shared" si="1"/>
        <v>0</v>
      </c>
      <c r="P26" s="108">
        <f t="shared" si="2"/>
        <v>0</v>
      </c>
    </row>
    <row r="27" spans="1:16" ht="12.75">
      <c r="A27" s="5"/>
      <c r="B27" s="7"/>
      <c r="C27" s="8"/>
      <c r="D27" s="8"/>
      <c r="E27" s="8"/>
      <c r="F27" s="8"/>
      <c r="G27" s="10"/>
      <c r="H27" s="8"/>
      <c r="I27" s="2"/>
      <c r="J27" s="2"/>
      <c r="K27" s="2"/>
      <c r="L27" s="14" t="s">
        <v>2</v>
      </c>
      <c r="M27" s="2"/>
      <c r="N27" s="27">
        <f>SUM(N16:N26)</f>
        <v>0</v>
      </c>
      <c r="O27" s="39"/>
      <c r="P27" s="4">
        <f>SUM(P16:P26)</f>
        <v>0</v>
      </c>
    </row>
    <row r="28" spans="1:16" ht="13.5" thickBot="1">
      <c r="A28" s="5"/>
      <c r="B28" s="3"/>
      <c r="C28" s="9"/>
      <c r="D28" s="9"/>
      <c r="E28" s="9"/>
      <c r="F28" s="9"/>
      <c r="G28" s="44" t="s">
        <v>127</v>
      </c>
      <c r="H28" s="45"/>
      <c r="I28" s="46"/>
      <c r="J28" s="46"/>
      <c r="K28" s="46"/>
      <c r="L28" s="46"/>
      <c r="M28" s="46"/>
      <c r="N28" s="46"/>
      <c r="O28" s="45"/>
      <c r="P28" s="47">
        <f>SUM(P16:P26)</f>
        <v>0</v>
      </c>
    </row>
    <row r="29" spans="7:16" s="12" customFormat="1" ht="12.75">
      <c r="G29" s="24"/>
      <c r="P29" s="48"/>
    </row>
    <row r="30" spans="7:16" s="12" customFormat="1" ht="12.75">
      <c r="G30" s="24"/>
      <c r="P30" s="48"/>
    </row>
    <row r="31" spans="7:16" s="12" customFormat="1" ht="12.75">
      <c r="G31" s="24"/>
      <c r="P31" s="48"/>
    </row>
    <row r="32" spans="7:16" s="12" customFormat="1" ht="12.75">
      <c r="G32" s="24"/>
      <c r="P32" s="48"/>
    </row>
    <row r="33" spans="7:16" s="12" customFormat="1" ht="12.75">
      <c r="G33" s="24"/>
      <c r="P33" s="48"/>
    </row>
    <row r="34" spans="2:16" s="12" customFormat="1" ht="12.75">
      <c r="B34" s="179" t="s">
        <v>224</v>
      </c>
      <c r="G34" s="24"/>
      <c r="P34" s="48"/>
    </row>
    <row r="35" spans="2:16" s="12" customFormat="1" ht="12.75">
      <c r="B35" s="179" t="s">
        <v>150</v>
      </c>
      <c r="G35" s="24"/>
      <c r="P35" s="48"/>
    </row>
    <row r="36" spans="2:16" s="12" customFormat="1" ht="12.75">
      <c r="B36" s="179" t="s">
        <v>151</v>
      </c>
      <c r="G36" s="24"/>
      <c r="P36" s="48"/>
    </row>
    <row r="37" spans="2:16" s="12" customFormat="1" ht="12.75">
      <c r="B37" s="179" t="s">
        <v>225</v>
      </c>
      <c r="G37" s="24"/>
      <c r="P37" s="48"/>
    </row>
    <row r="38" spans="7:16" s="12" customFormat="1" ht="13.5" thickBot="1">
      <c r="G38" s="24"/>
      <c r="P38" s="48"/>
    </row>
    <row r="39" spans="1:16" ht="13.5" thickBot="1">
      <c r="A39" s="5"/>
      <c r="B39" s="140" t="s">
        <v>128</v>
      </c>
      <c r="C39" s="138"/>
      <c r="D39" s="138"/>
      <c r="E39" s="141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42"/>
    </row>
    <row r="40" spans="1:16" ht="12.75">
      <c r="A40" s="5"/>
      <c r="B40" s="204" t="s">
        <v>0</v>
      </c>
      <c r="C40" s="199" t="s">
        <v>8</v>
      </c>
      <c r="D40" s="199" t="s">
        <v>49</v>
      </c>
      <c r="E40" s="189" t="s">
        <v>9</v>
      </c>
      <c r="F40" s="189" t="s">
        <v>10</v>
      </c>
      <c r="G40" s="189" t="s">
        <v>11</v>
      </c>
      <c r="H40" s="189" t="s">
        <v>15</v>
      </c>
      <c r="I40" s="199" t="s">
        <v>12</v>
      </c>
      <c r="J40" s="199" t="s">
        <v>13</v>
      </c>
      <c r="K40" s="189" t="s">
        <v>126</v>
      </c>
      <c r="L40" s="189" t="s">
        <v>16</v>
      </c>
      <c r="M40" s="189" t="s">
        <v>48</v>
      </c>
      <c r="N40" s="189" t="s">
        <v>4</v>
      </c>
      <c r="O40" s="189" t="s">
        <v>14</v>
      </c>
      <c r="P40" s="191" t="s">
        <v>5</v>
      </c>
    </row>
    <row r="41" spans="1:16" ht="26.25" customHeight="1">
      <c r="A41" s="5"/>
      <c r="B41" s="209"/>
      <c r="C41" s="213"/>
      <c r="D41" s="213"/>
      <c r="E41" s="210"/>
      <c r="F41" s="210"/>
      <c r="G41" s="210"/>
      <c r="H41" s="210"/>
      <c r="I41" s="211"/>
      <c r="J41" s="212"/>
      <c r="K41" s="202"/>
      <c r="L41" s="202"/>
      <c r="M41" s="202"/>
      <c r="N41" s="210"/>
      <c r="O41" s="210"/>
      <c r="P41" s="207"/>
    </row>
    <row r="42" spans="1:16" ht="80.25" customHeight="1">
      <c r="A42" s="5"/>
      <c r="B42" s="16"/>
      <c r="C42" s="37" t="s">
        <v>45</v>
      </c>
      <c r="D42" s="35" t="s">
        <v>139</v>
      </c>
      <c r="E42" s="28" t="s">
        <v>140</v>
      </c>
      <c r="F42" s="29" t="s">
        <v>212</v>
      </c>
      <c r="G42" s="28"/>
      <c r="H42" s="29" t="s">
        <v>43</v>
      </c>
      <c r="I42" s="28" t="s">
        <v>38</v>
      </c>
      <c r="J42" s="28" t="s">
        <v>40</v>
      </c>
      <c r="K42" s="28" t="s">
        <v>44</v>
      </c>
      <c r="L42" s="30">
        <v>150</v>
      </c>
      <c r="M42" s="170">
        <v>0</v>
      </c>
      <c r="N42" s="106">
        <f>L42*M42</f>
        <v>0</v>
      </c>
      <c r="O42" s="107">
        <f>+N42*5.5/100</f>
        <v>0</v>
      </c>
      <c r="P42" s="108">
        <f>(N42+O42)</f>
        <v>0</v>
      </c>
    </row>
    <row r="43" spans="1:16" ht="64.5" customHeight="1">
      <c r="A43" s="5"/>
      <c r="B43" s="172"/>
      <c r="C43" s="173" t="s">
        <v>45</v>
      </c>
      <c r="D43" s="36" t="s">
        <v>41</v>
      </c>
      <c r="E43" s="31" t="s">
        <v>46</v>
      </c>
      <c r="F43" s="29" t="s">
        <v>42</v>
      </c>
      <c r="G43" s="31" t="s">
        <v>145</v>
      </c>
      <c r="H43" s="31" t="s">
        <v>32</v>
      </c>
      <c r="I43" s="31" t="s">
        <v>38</v>
      </c>
      <c r="J43" s="31" t="s">
        <v>39</v>
      </c>
      <c r="K43" s="31" t="s">
        <v>44</v>
      </c>
      <c r="L43" s="32">
        <v>200</v>
      </c>
      <c r="M43" s="171">
        <v>0</v>
      </c>
      <c r="N43" s="106">
        <f>L43*M43</f>
        <v>0</v>
      </c>
      <c r="O43" s="107">
        <f>+N43*5.5/100</f>
        <v>0</v>
      </c>
      <c r="P43" s="108">
        <f>(N43+O43)</f>
        <v>0</v>
      </c>
    </row>
    <row r="44" spans="1:16" ht="13.5" thickBot="1">
      <c r="A44" s="5"/>
      <c r="B44" s="174"/>
      <c r="C44" s="175"/>
      <c r="D44" s="175"/>
      <c r="E44" s="175"/>
      <c r="F44" s="175"/>
      <c r="G44" s="176"/>
      <c r="H44" s="175"/>
      <c r="I44" s="177"/>
      <c r="J44" s="177"/>
      <c r="K44" s="177"/>
      <c r="L44" s="178" t="s">
        <v>1</v>
      </c>
      <c r="M44" s="177"/>
      <c r="N44" s="128">
        <f>SUM(N33:N43)</f>
        <v>0</v>
      </c>
      <c r="O44" s="39"/>
      <c r="P44" s="129">
        <f>SUM(P33:P43)</f>
        <v>0</v>
      </c>
    </row>
    <row r="45" spans="1:16" ht="13.5" thickBot="1">
      <c r="A45" s="5"/>
      <c r="B45" s="130"/>
      <c r="C45" s="131"/>
      <c r="D45" s="131"/>
      <c r="E45" s="131"/>
      <c r="F45" s="131"/>
      <c r="G45" s="137" t="s">
        <v>129</v>
      </c>
      <c r="H45" s="138"/>
      <c r="I45" s="138"/>
      <c r="J45" s="138"/>
      <c r="K45" s="138"/>
      <c r="L45" s="138"/>
      <c r="M45" s="138"/>
      <c r="N45" s="138"/>
      <c r="O45" s="138"/>
      <c r="P45" s="139">
        <f>SUM(P33:P43)</f>
        <v>0</v>
      </c>
    </row>
    <row r="46" spans="1:16" ht="9.75" customHeight="1">
      <c r="A46" s="5"/>
      <c r="B46" s="132"/>
      <c r="C46" s="133"/>
      <c r="D46" s="133"/>
      <c r="E46" s="132"/>
      <c r="F46" s="132"/>
      <c r="G46" s="132"/>
      <c r="H46" s="132"/>
      <c r="I46" s="134"/>
      <c r="J46" s="135"/>
      <c r="K46" s="136"/>
      <c r="L46" s="136"/>
      <c r="M46" s="136"/>
      <c r="N46" s="132"/>
      <c r="O46" s="132"/>
      <c r="P46" s="132"/>
    </row>
    <row r="47" spans="1:16" ht="6" customHeight="1" hidden="1">
      <c r="A47" s="5"/>
      <c r="B47" s="132"/>
      <c r="C47" s="133"/>
      <c r="D47" s="133"/>
      <c r="E47" s="132"/>
      <c r="F47" s="132"/>
      <c r="G47" s="132"/>
      <c r="H47" s="132"/>
      <c r="I47" s="134"/>
      <c r="J47" s="135"/>
      <c r="K47" s="136"/>
      <c r="L47" s="136"/>
      <c r="M47" s="136"/>
      <c r="N47" s="132"/>
      <c r="O47" s="132"/>
      <c r="P47" s="132"/>
    </row>
    <row r="48" spans="1:16" ht="12.75" hidden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"/>
    </row>
    <row r="49" spans="1:16" ht="12.7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5"/>
    </row>
    <row r="50" spans="6:16" s="57" customFormat="1" ht="12.75">
      <c r="F50" s="63"/>
      <c r="I50" s="64"/>
      <c r="J50" s="64"/>
      <c r="K50" s="64"/>
      <c r="L50" s="64"/>
      <c r="M50" s="64"/>
      <c r="N50" s="64"/>
      <c r="O50" s="64"/>
      <c r="P50" s="65"/>
    </row>
    <row r="51" spans="2:16" s="57" customFormat="1" ht="12.75">
      <c r="B51" s="179" t="s">
        <v>224</v>
      </c>
      <c r="D51" s="180"/>
      <c r="F51" s="63"/>
      <c r="I51" s="64"/>
      <c r="J51" s="64"/>
      <c r="K51" s="64"/>
      <c r="L51" s="64"/>
      <c r="M51" s="64"/>
      <c r="N51" s="64"/>
      <c r="O51" s="64"/>
      <c r="P51" s="65"/>
    </row>
    <row r="52" spans="2:16" s="57" customFormat="1" ht="12.75">
      <c r="B52" s="179" t="s">
        <v>150</v>
      </c>
      <c r="F52" s="63"/>
      <c r="I52" s="64"/>
      <c r="J52" s="64"/>
      <c r="K52" s="64"/>
      <c r="L52" s="64"/>
      <c r="M52" s="64"/>
      <c r="N52" s="64"/>
      <c r="O52" s="64"/>
      <c r="P52" s="65"/>
    </row>
    <row r="53" spans="2:16" s="57" customFormat="1" ht="12.75">
      <c r="B53" s="179" t="s">
        <v>151</v>
      </c>
      <c r="F53" s="63"/>
      <c r="I53" s="64"/>
      <c r="J53" s="64"/>
      <c r="K53" s="64"/>
      <c r="L53" s="64"/>
      <c r="M53" s="64"/>
      <c r="N53" s="64"/>
      <c r="O53" s="64"/>
      <c r="P53" s="65"/>
    </row>
    <row r="54" spans="2:16" s="57" customFormat="1" ht="12.75">
      <c r="B54" s="179" t="s">
        <v>225</v>
      </c>
      <c r="F54" s="63"/>
      <c r="G54" s="156" t="s">
        <v>195</v>
      </c>
      <c r="I54" s="64"/>
      <c r="J54" s="64"/>
      <c r="K54" s="64"/>
      <c r="L54" s="64"/>
      <c r="M54" s="64"/>
      <c r="N54" s="64"/>
      <c r="O54" s="64"/>
      <c r="P54" s="65"/>
    </row>
    <row r="55" spans="6:16" s="57" customFormat="1" ht="13.5" thickBot="1">
      <c r="F55" s="63"/>
      <c r="I55" s="64"/>
      <c r="J55" s="64"/>
      <c r="K55" s="64"/>
      <c r="L55" s="64"/>
      <c r="M55" s="64"/>
      <c r="N55" s="64"/>
      <c r="O55" s="64"/>
      <c r="P55" s="65"/>
    </row>
    <row r="56" spans="2:16" s="57" customFormat="1" ht="13.5" thickBot="1">
      <c r="B56" s="17" t="s">
        <v>130</v>
      </c>
      <c r="C56" s="18"/>
      <c r="D56" s="18"/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0"/>
    </row>
    <row r="57" spans="2:16" s="57" customFormat="1" ht="12.75" customHeight="1">
      <c r="B57" s="204" t="s">
        <v>0</v>
      </c>
      <c r="C57" s="199" t="s">
        <v>8</v>
      </c>
      <c r="D57" s="199" t="s">
        <v>49</v>
      </c>
      <c r="E57" s="189" t="s">
        <v>9</v>
      </c>
      <c r="F57" s="189" t="s">
        <v>10</v>
      </c>
      <c r="G57" s="189" t="s">
        <v>11</v>
      </c>
      <c r="H57" s="189" t="s">
        <v>15</v>
      </c>
      <c r="I57" s="199" t="s">
        <v>12</v>
      </c>
      <c r="J57" s="199" t="s">
        <v>13</v>
      </c>
      <c r="K57" s="189" t="s">
        <v>126</v>
      </c>
      <c r="L57" s="189" t="s">
        <v>16</v>
      </c>
      <c r="M57" s="189" t="s">
        <v>48</v>
      </c>
      <c r="N57" s="189" t="s">
        <v>4</v>
      </c>
      <c r="O57" s="189" t="s">
        <v>14</v>
      </c>
      <c r="P57" s="191" t="s">
        <v>5</v>
      </c>
    </row>
    <row r="58" spans="2:16" s="57" customFormat="1" ht="12.75">
      <c r="B58" s="205"/>
      <c r="C58" s="206"/>
      <c r="D58" s="206"/>
      <c r="E58" s="190"/>
      <c r="F58" s="190"/>
      <c r="G58" s="190"/>
      <c r="H58" s="190"/>
      <c r="I58" s="200"/>
      <c r="J58" s="201"/>
      <c r="K58" s="202"/>
      <c r="L58" s="203"/>
      <c r="M58" s="203"/>
      <c r="N58" s="190"/>
      <c r="O58" s="190"/>
      <c r="P58" s="192"/>
    </row>
    <row r="59" spans="2:16" s="69" customFormat="1" ht="69" customHeight="1">
      <c r="B59" s="121"/>
      <c r="C59" s="33" t="s">
        <v>50</v>
      </c>
      <c r="D59" s="33" t="s">
        <v>51</v>
      </c>
      <c r="E59" s="33" t="s">
        <v>52</v>
      </c>
      <c r="F59" s="33" t="s">
        <v>53</v>
      </c>
      <c r="G59" s="33" t="s">
        <v>138</v>
      </c>
      <c r="H59" s="33" t="s">
        <v>21</v>
      </c>
      <c r="I59" s="33" t="s">
        <v>38</v>
      </c>
      <c r="J59" s="33" t="s">
        <v>39</v>
      </c>
      <c r="K59" s="33" t="s">
        <v>54</v>
      </c>
      <c r="L59" s="34">
        <v>350</v>
      </c>
      <c r="M59" s="167">
        <v>0</v>
      </c>
      <c r="N59" s="106">
        <f>L59*M59</f>
        <v>0</v>
      </c>
      <c r="O59" s="107">
        <f>+N59*5.5/100</f>
        <v>0</v>
      </c>
      <c r="P59" s="120">
        <f>O59+N59</f>
        <v>0</v>
      </c>
    </row>
    <row r="60" spans="2:16" s="69" customFormat="1" ht="55.5" customHeight="1">
      <c r="B60" s="88"/>
      <c r="C60" s="33" t="s">
        <v>50</v>
      </c>
      <c r="D60" s="33" t="s">
        <v>68</v>
      </c>
      <c r="E60" s="33" t="s">
        <v>56</v>
      </c>
      <c r="F60" s="33" t="s">
        <v>165</v>
      </c>
      <c r="G60" s="33" t="s">
        <v>145</v>
      </c>
      <c r="H60" s="110" t="s">
        <v>43</v>
      </c>
      <c r="I60" s="33" t="s">
        <v>38</v>
      </c>
      <c r="J60" s="33" t="s">
        <v>40</v>
      </c>
      <c r="K60" s="33" t="s">
        <v>142</v>
      </c>
      <c r="L60" s="34">
        <v>500</v>
      </c>
      <c r="M60" s="167">
        <v>0</v>
      </c>
      <c r="N60" s="106">
        <f>L60*M60</f>
        <v>0</v>
      </c>
      <c r="O60" s="107">
        <f>+N60*5.5/100</f>
        <v>0</v>
      </c>
      <c r="P60" s="120">
        <f>O60+N60</f>
        <v>0</v>
      </c>
    </row>
    <row r="61" spans="2:16" s="69" customFormat="1" ht="47.25" customHeight="1">
      <c r="B61" s="123"/>
      <c r="C61" s="33" t="s">
        <v>50</v>
      </c>
      <c r="D61" s="33" t="s">
        <v>168</v>
      </c>
      <c r="E61" s="33" t="s">
        <v>164</v>
      </c>
      <c r="F61" s="33" t="s">
        <v>163</v>
      </c>
      <c r="G61" s="33" t="s">
        <v>47</v>
      </c>
      <c r="H61" s="33" t="s">
        <v>55</v>
      </c>
      <c r="I61" s="33" t="s">
        <v>38</v>
      </c>
      <c r="J61" s="33" t="s">
        <v>30</v>
      </c>
      <c r="K61" s="33" t="s">
        <v>28</v>
      </c>
      <c r="L61" s="34">
        <v>300</v>
      </c>
      <c r="M61" s="167">
        <v>0</v>
      </c>
      <c r="N61" s="106">
        <f>L61*M61</f>
        <v>0</v>
      </c>
      <c r="O61" s="107">
        <f>+N61*5.5/100</f>
        <v>0</v>
      </c>
      <c r="P61" s="120">
        <f>O61+N61</f>
        <v>0</v>
      </c>
    </row>
    <row r="62" spans="2:16" s="69" customFormat="1" ht="47.25" customHeight="1">
      <c r="B62" s="123"/>
      <c r="C62" s="33" t="s">
        <v>50</v>
      </c>
      <c r="D62" s="33" t="s">
        <v>190</v>
      </c>
      <c r="E62" s="33" t="s">
        <v>52</v>
      </c>
      <c r="F62" s="33" t="s">
        <v>204</v>
      </c>
      <c r="G62" s="33"/>
      <c r="H62" s="33"/>
      <c r="I62" s="33" t="s">
        <v>38</v>
      </c>
      <c r="J62" s="33" t="s">
        <v>30</v>
      </c>
      <c r="K62" s="33"/>
      <c r="L62" s="34">
        <v>50</v>
      </c>
      <c r="M62" s="167">
        <v>0</v>
      </c>
      <c r="N62" s="106">
        <f>L62*M62</f>
        <v>0</v>
      </c>
      <c r="O62" s="107">
        <f>+N62*5.5/100</f>
        <v>0</v>
      </c>
      <c r="P62" s="120">
        <f>O62+N62</f>
        <v>0</v>
      </c>
    </row>
    <row r="63" spans="2:16" s="69" customFormat="1" ht="54" customHeight="1">
      <c r="B63" s="119"/>
      <c r="C63" s="33" t="s">
        <v>50</v>
      </c>
      <c r="D63" s="33" t="s">
        <v>166</v>
      </c>
      <c r="E63" s="33" t="s">
        <v>52</v>
      </c>
      <c r="F63" s="33" t="s">
        <v>167</v>
      </c>
      <c r="G63" s="33" t="s">
        <v>141</v>
      </c>
      <c r="H63" s="110" t="s">
        <v>43</v>
      </c>
      <c r="I63" s="33" t="s">
        <v>38</v>
      </c>
      <c r="J63" s="33" t="s">
        <v>40</v>
      </c>
      <c r="K63" s="33" t="s">
        <v>58</v>
      </c>
      <c r="L63" s="34">
        <v>60</v>
      </c>
      <c r="M63" s="167">
        <v>0</v>
      </c>
      <c r="N63" s="106">
        <f>L63*M63</f>
        <v>0</v>
      </c>
      <c r="O63" s="107">
        <f>+N63*5.5/100</f>
        <v>0</v>
      </c>
      <c r="P63" s="120">
        <f>O63+N63</f>
        <v>0</v>
      </c>
    </row>
    <row r="64" spans="1:16" ht="12.75">
      <c r="A64" s="5"/>
      <c r="B64" s="7"/>
      <c r="C64" s="8"/>
      <c r="D64" s="8"/>
      <c r="E64" s="8"/>
      <c r="F64" s="8"/>
      <c r="G64" s="10"/>
      <c r="H64" s="8"/>
      <c r="I64" s="2"/>
      <c r="J64" s="2"/>
      <c r="K64" s="2"/>
      <c r="L64" s="14" t="s">
        <v>108</v>
      </c>
      <c r="M64" s="2"/>
      <c r="N64" s="27">
        <f>SUM(N59:N63)</f>
        <v>0</v>
      </c>
      <c r="O64" s="38"/>
      <c r="P64" s="4">
        <f>SUM(P50:P63)</f>
        <v>0</v>
      </c>
    </row>
    <row r="65" spans="1:16" ht="13.5" thickBot="1">
      <c r="A65" s="5"/>
      <c r="B65" s="3"/>
      <c r="C65" s="9"/>
      <c r="D65" s="9"/>
      <c r="E65" s="9"/>
      <c r="F65" s="9"/>
      <c r="G65" s="21" t="s">
        <v>131</v>
      </c>
      <c r="H65" s="23"/>
      <c r="I65" s="22"/>
      <c r="J65" s="22"/>
      <c r="K65" s="22"/>
      <c r="L65" s="22"/>
      <c r="M65" s="22"/>
      <c r="N65" s="22"/>
      <c r="O65" s="23"/>
      <c r="P65" s="73">
        <f>SUM(P59:P63)</f>
        <v>0</v>
      </c>
    </row>
    <row r="66" spans="2:16" s="57" customFormat="1" ht="12.7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2:16" s="57" customFormat="1" ht="12.7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2:16" s="57" customFormat="1" ht="12.75">
      <c r="B68" s="179" t="s">
        <v>224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2:16" s="57" customFormat="1" ht="12.75">
      <c r="B69" s="179" t="s">
        <v>150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2:16" s="57" customFormat="1" ht="12.75">
      <c r="B70" s="179" t="s">
        <v>151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2:16" s="57" customFormat="1" ht="18.75" customHeight="1">
      <c r="B71" s="179" t="s">
        <v>225</v>
      </c>
      <c r="C71" s="61"/>
      <c r="D71" s="6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2:16" s="57" customFormat="1" ht="18.75" customHeight="1" thickBot="1">
      <c r="B72" s="179"/>
      <c r="C72" s="61"/>
      <c r="D72" s="6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2:16" s="57" customFormat="1" ht="13.5" thickBot="1">
      <c r="B73" s="74" t="s">
        <v>132</v>
      </c>
      <c r="C73" s="75"/>
      <c r="D73" s="75"/>
      <c r="E73" s="76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7"/>
    </row>
    <row r="74" spans="2:16" s="57" customFormat="1" ht="12.75" customHeight="1">
      <c r="B74" s="204" t="s">
        <v>0</v>
      </c>
      <c r="C74" s="199" t="s">
        <v>8</v>
      </c>
      <c r="D74" s="199" t="s">
        <v>49</v>
      </c>
      <c r="E74" s="189" t="s">
        <v>9</v>
      </c>
      <c r="F74" s="189" t="s">
        <v>10</v>
      </c>
      <c r="G74" s="189" t="s">
        <v>11</v>
      </c>
      <c r="H74" s="189" t="s">
        <v>15</v>
      </c>
      <c r="I74" s="199" t="s">
        <v>12</v>
      </c>
      <c r="J74" s="199" t="s">
        <v>13</v>
      </c>
      <c r="K74" s="189" t="s">
        <v>126</v>
      </c>
      <c r="L74" s="189" t="s">
        <v>16</v>
      </c>
      <c r="M74" s="189" t="s">
        <v>48</v>
      </c>
      <c r="N74" s="189" t="s">
        <v>4</v>
      </c>
      <c r="O74" s="189" t="s">
        <v>14</v>
      </c>
      <c r="P74" s="191" t="s">
        <v>5</v>
      </c>
    </row>
    <row r="75" spans="2:16" s="57" customFormat="1" ht="12.75">
      <c r="B75" s="205"/>
      <c r="C75" s="206"/>
      <c r="D75" s="206"/>
      <c r="E75" s="190"/>
      <c r="F75" s="190"/>
      <c r="G75" s="190"/>
      <c r="H75" s="190"/>
      <c r="I75" s="200"/>
      <c r="J75" s="201"/>
      <c r="K75" s="202"/>
      <c r="L75" s="203"/>
      <c r="M75" s="203"/>
      <c r="N75" s="190"/>
      <c r="O75" s="190"/>
      <c r="P75" s="192"/>
    </row>
    <row r="76" spans="2:16" s="69" customFormat="1" ht="48.75" customHeight="1">
      <c r="B76" s="121"/>
      <c r="C76" s="33" t="s">
        <v>57</v>
      </c>
      <c r="D76" s="33" t="s">
        <v>81</v>
      </c>
      <c r="E76" s="33" t="s">
        <v>181</v>
      </c>
      <c r="F76" s="33"/>
      <c r="G76" s="33" t="s">
        <v>143</v>
      </c>
      <c r="H76" s="33" t="s">
        <v>59</v>
      </c>
      <c r="I76" s="33" t="s">
        <v>38</v>
      </c>
      <c r="J76" s="33" t="s">
        <v>216</v>
      </c>
      <c r="K76" s="33" t="s">
        <v>44</v>
      </c>
      <c r="L76" s="34">
        <v>50</v>
      </c>
      <c r="M76" s="167">
        <v>0</v>
      </c>
      <c r="N76" s="106">
        <f>L76*M76</f>
        <v>0</v>
      </c>
      <c r="O76" s="107">
        <f>+N76*5.5/100</f>
        <v>0</v>
      </c>
      <c r="P76" s="124">
        <f>SUM(N76+O76)</f>
        <v>0</v>
      </c>
    </row>
    <row r="77" spans="2:16" s="69" customFormat="1" ht="32.25" customHeight="1">
      <c r="B77" s="121"/>
      <c r="C77" s="33" t="s">
        <v>57</v>
      </c>
      <c r="D77" s="33" t="s">
        <v>169</v>
      </c>
      <c r="E77" s="33" t="s">
        <v>181</v>
      </c>
      <c r="F77" s="33"/>
      <c r="G77" s="33" t="s">
        <v>173</v>
      </c>
      <c r="H77" s="33" t="s">
        <v>170</v>
      </c>
      <c r="I77" s="33" t="s">
        <v>38</v>
      </c>
      <c r="J77" s="33" t="s">
        <v>216</v>
      </c>
      <c r="K77" s="33"/>
      <c r="L77" s="34">
        <v>50</v>
      </c>
      <c r="M77" s="167">
        <v>0</v>
      </c>
      <c r="N77" s="106">
        <f aca="true" t="shared" si="3" ref="N77:N89">L77*M77</f>
        <v>0</v>
      </c>
      <c r="O77" s="107">
        <f aca="true" t="shared" si="4" ref="O77:O89">+N77*5.5/100</f>
        <v>0</v>
      </c>
      <c r="P77" s="124">
        <f aca="true" t="shared" si="5" ref="P77:P89">SUM(N77+O77)</f>
        <v>0</v>
      </c>
    </row>
    <row r="78" spans="2:16" s="69" customFormat="1" ht="36" customHeight="1">
      <c r="B78" s="121"/>
      <c r="C78" s="33" t="s">
        <v>60</v>
      </c>
      <c r="D78" s="33" t="s">
        <v>70</v>
      </c>
      <c r="E78" s="33" t="s">
        <v>181</v>
      </c>
      <c r="F78" s="33"/>
      <c r="G78" s="33"/>
      <c r="H78" s="33" t="s">
        <v>84</v>
      </c>
      <c r="I78" s="33" t="s">
        <v>38</v>
      </c>
      <c r="J78" s="33" t="s">
        <v>160</v>
      </c>
      <c r="K78" s="33"/>
      <c r="L78" s="34">
        <v>200</v>
      </c>
      <c r="M78" s="167">
        <v>0</v>
      </c>
      <c r="N78" s="106">
        <f t="shared" si="3"/>
        <v>0</v>
      </c>
      <c r="O78" s="107">
        <f t="shared" si="4"/>
        <v>0</v>
      </c>
      <c r="P78" s="124">
        <f t="shared" si="5"/>
        <v>0</v>
      </c>
    </row>
    <row r="79" spans="2:16" s="69" customFormat="1" ht="38.25">
      <c r="B79" s="121"/>
      <c r="C79" s="33" t="s">
        <v>60</v>
      </c>
      <c r="D79" s="33" t="s">
        <v>62</v>
      </c>
      <c r="E79" s="33" t="s">
        <v>181</v>
      </c>
      <c r="F79" s="33" t="s">
        <v>63</v>
      </c>
      <c r="G79" s="33" t="s">
        <v>64</v>
      </c>
      <c r="H79" s="33" t="s">
        <v>65</v>
      </c>
      <c r="I79" s="33" t="s">
        <v>38</v>
      </c>
      <c r="J79" s="33" t="s">
        <v>160</v>
      </c>
      <c r="K79" s="33"/>
      <c r="L79" s="34">
        <v>800</v>
      </c>
      <c r="M79" s="167">
        <v>0</v>
      </c>
      <c r="N79" s="106">
        <f t="shared" si="3"/>
        <v>0</v>
      </c>
      <c r="O79" s="107">
        <f t="shared" si="4"/>
        <v>0</v>
      </c>
      <c r="P79" s="124">
        <f t="shared" si="5"/>
        <v>0</v>
      </c>
    </row>
    <row r="80" spans="2:16" s="69" customFormat="1" ht="51">
      <c r="B80" s="122"/>
      <c r="C80" s="33" t="s">
        <v>60</v>
      </c>
      <c r="D80" s="33" t="s">
        <v>171</v>
      </c>
      <c r="E80" s="33" t="s">
        <v>181</v>
      </c>
      <c r="F80" s="33" t="s">
        <v>172</v>
      </c>
      <c r="G80" s="33" t="s">
        <v>213</v>
      </c>
      <c r="H80" s="33" t="s">
        <v>61</v>
      </c>
      <c r="I80" s="33" t="s">
        <v>38</v>
      </c>
      <c r="J80" s="33" t="s">
        <v>202</v>
      </c>
      <c r="K80" s="33"/>
      <c r="L80" s="34">
        <v>200</v>
      </c>
      <c r="M80" s="167">
        <v>0</v>
      </c>
      <c r="N80" s="106">
        <f t="shared" si="3"/>
        <v>0</v>
      </c>
      <c r="O80" s="107">
        <f t="shared" si="4"/>
        <v>0</v>
      </c>
      <c r="P80" s="124">
        <f t="shared" si="5"/>
        <v>0</v>
      </c>
    </row>
    <row r="81" spans="2:16" s="69" customFormat="1" ht="33.75" customHeight="1">
      <c r="B81" s="122"/>
      <c r="C81" s="33" t="s">
        <v>60</v>
      </c>
      <c r="D81" s="33" t="s">
        <v>194</v>
      </c>
      <c r="E81" s="33" t="s">
        <v>181</v>
      </c>
      <c r="F81" s="33"/>
      <c r="G81" s="33"/>
      <c r="H81" s="33"/>
      <c r="I81" s="33" t="s">
        <v>38</v>
      </c>
      <c r="J81" s="33" t="s">
        <v>160</v>
      </c>
      <c r="K81" s="33"/>
      <c r="L81" s="34">
        <v>140</v>
      </c>
      <c r="M81" s="167">
        <v>0</v>
      </c>
      <c r="N81" s="106">
        <f t="shared" si="3"/>
        <v>0</v>
      </c>
      <c r="O81" s="107">
        <f t="shared" si="4"/>
        <v>0</v>
      </c>
      <c r="P81" s="124">
        <f t="shared" si="5"/>
        <v>0</v>
      </c>
    </row>
    <row r="82" spans="2:16" s="69" customFormat="1" ht="51">
      <c r="B82" s="119"/>
      <c r="C82" s="33" t="s">
        <v>67</v>
      </c>
      <c r="D82" s="33" t="s">
        <v>68</v>
      </c>
      <c r="E82" s="33" t="s">
        <v>181</v>
      </c>
      <c r="F82" s="33" t="s">
        <v>174</v>
      </c>
      <c r="G82" s="33" t="s">
        <v>145</v>
      </c>
      <c r="H82" s="33" t="s">
        <v>69</v>
      </c>
      <c r="I82" s="33" t="s">
        <v>38</v>
      </c>
      <c r="J82" s="33" t="s">
        <v>217</v>
      </c>
      <c r="K82" s="33"/>
      <c r="L82" s="34">
        <v>150</v>
      </c>
      <c r="M82" s="167">
        <v>0</v>
      </c>
      <c r="N82" s="106">
        <f t="shared" si="3"/>
        <v>0</v>
      </c>
      <c r="O82" s="107">
        <f t="shared" si="4"/>
        <v>0</v>
      </c>
      <c r="P82" s="124">
        <f t="shared" si="5"/>
        <v>0</v>
      </c>
    </row>
    <row r="83" spans="2:16" s="69" customFormat="1" ht="60" customHeight="1">
      <c r="B83" s="121"/>
      <c r="C83" s="33" t="s">
        <v>67</v>
      </c>
      <c r="D83" s="33" t="s">
        <v>214</v>
      </c>
      <c r="E83" s="33" t="s">
        <v>181</v>
      </c>
      <c r="F83" s="33" t="s">
        <v>71</v>
      </c>
      <c r="G83" s="33" t="s">
        <v>182</v>
      </c>
      <c r="H83" s="110" t="s">
        <v>43</v>
      </c>
      <c r="I83" s="33" t="s">
        <v>38</v>
      </c>
      <c r="J83" s="33" t="s">
        <v>160</v>
      </c>
      <c r="K83" s="33"/>
      <c r="L83" s="34">
        <v>150</v>
      </c>
      <c r="M83" s="167">
        <v>0</v>
      </c>
      <c r="N83" s="106">
        <f>L83*M83</f>
        <v>0</v>
      </c>
      <c r="O83" s="107">
        <f>+N83*5.5/100</f>
        <v>0</v>
      </c>
      <c r="P83" s="124">
        <f>SUM(N83+O83)</f>
        <v>0</v>
      </c>
    </row>
    <row r="84" spans="2:16" s="69" customFormat="1" ht="48.75" customHeight="1">
      <c r="B84" s="121"/>
      <c r="C84" s="33" t="s">
        <v>67</v>
      </c>
      <c r="D84" s="33" t="s">
        <v>176</v>
      </c>
      <c r="E84" s="33" t="s">
        <v>179</v>
      </c>
      <c r="F84" s="33" t="s">
        <v>180</v>
      </c>
      <c r="G84" s="33" t="s">
        <v>138</v>
      </c>
      <c r="H84" s="33" t="s">
        <v>177</v>
      </c>
      <c r="I84" s="33" t="s">
        <v>38</v>
      </c>
      <c r="J84" s="33" t="s">
        <v>160</v>
      </c>
      <c r="K84" s="33"/>
      <c r="L84" s="34">
        <v>400</v>
      </c>
      <c r="M84" s="167">
        <v>0</v>
      </c>
      <c r="N84" s="106">
        <f t="shared" si="3"/>
        <v>0</v>
      </c>
      <c r="O84" s="107">
        <f t="shared" si="4"/>
        <v>0</v>
      </c>
      <c r="P84" s="124">
        <f t="shared" si="5"/>
        <v>0</v>
      </c>
    </row>
    <row r="85" spans="2:16" s="69" customFormat="1" ht="30.75" customHeight="1">
      <c r="B85" s="121"/>
      <c r="C85" s="33" t="s">
        <v>67</v>
      </c>
      <c r="D85" s="33" t="s">
        <v>72</v>
      </c>
      <c r="E85" s="33" t="s">
        <v>181</v>
      </c>
      <c r="F85" s="33" t="s">
        <v>73</v>
      </c>
      <c r="G85" s="33" t="s">
        <v>175</v>
      </c>
      <c r="H85" s="33" t="s">
        <v>74</v>
      </c>
      <c r="I85" s="33" t="s">
        <v>38</v>
      </c>
      <c r="J85" s="33" t="s">
        <v>218</v>
      </c>
      <c r="K85" s="33"/>
      <c r="L85" s="34">
        <v>300</v>
      </c>
      <c r="M85" s="167">
        <v>0</v>
      </c>
      <c r="N85" s="106">
        <f t="shared" si="3"/>
        <v>0</v>
      </c>
      <c r="O85" s="107">
        <f t="shared" si="4"/>
        <v>0</v>
      </c>
      <c r="P85" s="124">
        <f t="shared" si="5"/>
        <v>0</v>
      </c>
    </row>
    <row r="86" spans="2:16" s="69" customFormat="1" ht="51">
      <c r="B86" s="121"/>
      <c r="C86" s="33" t="s">
        <v>75</v>
      </c>
      <c r="D86" s="33" t="s">
        <v>76</v>
      </c>
      <c r="E86" s="33" t="s">
        <v>77</v>
      </c>
      <c r="F86" s="33" t="s">
        <v>78</v>
      </c>
      <c r="G86" s="33" t="s">
        <v>79</v>
      </c>
      <c r="H86" s="33" t="s">
        <v>61</v>
      </c>
      <c r="I86" s="33" t="s">
        <v>38</v>
      </c>
      <c r="J86" s="33" t="s">
        <v>160</v>
      </c>
      <c r="K86" s="33"/>
      <c r="L86" s="34">
        <v>200</v>
      </c>
      <c r="M86" s="167">
        <v>0</v>
      </c>
      <c r="N86" s="106">
        <f t="shared" si="3"/>
        <v>0</v>
      </c>
      <c r="O86" s="107">
        <f t="shared" si="4"/>
        <v>0</v>
      </c>
      <c r="P86" s="124">
        <f t="shared" si="5"/>
        <v>0</v>
      </c>
    </row>
    <row r="87" spans="2:16" s="69" customFormat="1" ht="30.75" customHeight="1">
      <c r="B87" s="121"/>
      <c r="C87" s="37" t="s">
        <v>80</v>
      </c>
      <c r="D87" s="33" t="s">
        <v>68</v>
      </c>
      <c r="E87" s="33" t="s">
        <v>181</v>
      </c>
      <c r="F87" s="33" t="s">
        <v>174</v>
      </c>
      <c r="G87" s="33" t="s">
        <v>145</v>
      </c>
      <c r="H87" s="33" t="s">
        <v>65</v>
      </c>
      <c r="I87" s="33" t="s">
        <v>38</v>
      </c>
      <c r="J87" s="33" t="s">
        <v>160</v>
      </c>
      <c r="K87" s="33"/>
      <c r="L87" s="34">
        <v>140</v>
      </c>
      <c r="M87" s="167">
        <v>0</v>
      </c>
      <c r="N87" s="106">
        <f t="shared" si="3"/>
        <v>0</v>
      </c>
      <c r="O87" s="107">
        <f t="shared" si="4"/>
        <v>0</v>
      </c>
      <c r="P87" s="124">
        <f t="shared" si="5"/>
        <v>0</v>
      </c>
    </row>
    <row r="88" spans="2:16" s="69" customFormat="1" ht="33.75" customHeight="1">
      <c r="B88" s="121"/>
      <c r="C88" s="37" t="s">
        <v>80</v>
      </c>
      <c r="D88" s="33" t="s">
        <v>183</v>
      </c>
      <c r="E88" s="33" t="s">
        <v>181</v>
      </c>
      <c r="F88" s="33"/>
      <c r="G88" s="33"/>
      <c r="H88" s="33" t="s">
        <v>84</v>
      </c>
      <c r="I88" s="33" t="s">
        <v>38</v>
      </c>
      <c r="J88" s="33" t="s">
        <v>219</v>
      </c>
      <c r="K88" s="33"/>
      <c r="L88" s="34">
        <v>100</v>
      </c>
      <c r="M88" s="167">
        <v>0</v>
      </c>
      <c r="N88" s="106">
        <f t="shared" si="3"/>
        <v>0</v>
      </c>
      <c r="O88" s="107">
        <f t="shared" si="4"/>
        <v>0</v>
      </c>
      <c r="P88" s="124">
        <f t="shared" si="5"/>
        <v>0</v>
      </c>
    </row>
    <row r="89" spans="2:16" s="69" customFormat="1" ht="25.5">
      <c r="B89" s="121"/>
      <c r="C89" s="33" t="s">
        <v>80</v>
      </c>
      <c r="D89" s="33" t="s">
        <v>178</v>
      </c>
      <c r="E89" s="33" t="s">
        <v>181</v>
      </c>
      <c r="F89" s="33" t="s">
        <v>66</v>
      </c>
      <c r="G89" s="33" t="s">
        <v>82</v>
      </c>
      <c r="H89" s="33" t="s">
        <v>65</v>
      </c>
      <c r="I89" s="33" t="s">
        <v>38</v>
      </c>
      <c r="J89" s="33" t="s">
        <v>219</v>
      </c>
      <c r="K89" s="33"/>
      <c r="L89" s="34">
        <v>300</v>
      </c>
      <c r="M89" s="167">
        <v>0</v>
      </c>
      <c r="N89" s="106">
        <f t="shared" si="3"/>
        <v>0</v>
      </c>
      <c r="O89" s="107">
        <f t="shared" si="4"/>
        <v>0</v>
      </c>
      <c r="P89" s="124">
        <f t="shared" si="5"/>
        <v>0</v>
      </c>
    </row>
    <row r="90" spans="1:16" ht="12.75">
      <c r="A90" s="5"/>
      <c r="B90" s="7"/>
      <c r="C90" s="8"/>
      <c r="D90" s="8"/>
      <c r="E90" s="8"/>
      <c r="F90" s="8"/>
      <c r="G90" s="10"/>
      <c r="H90" s="8"/>
      <c r="I90" s="2"/>
      <c r="J90" s="2"/>
      <c r="K90" s="2"/>
      <c r="L90" s="14" t="s">
        <v>3</v>
      </c>
      <c r="M90" s="2"/>
      <c r="N90" s="27">
        <f>SUM(N76:N89)</f>
        <v>0</v>
      </c>
      <c r="O90" s="38"/>
      <c r="P90" s="4">
        <f>SUM(P82:P89)</f>
        <v>0</v>
      </c>
    </row>
    <row r="91" spans="1:16" ht="13.5" thickBot="1">
      <c r="A91" s="5"/>
      <c r="B91" s="3"/>
      <c r="C91" s="9"/>
      <c r="D91" s="9"/>
      <c r="E91" s="9"/>
      <c r="F91" s="9"/>
      <c r="G91" s="78" t="s">
        <v>133</v>
      </c>
      <c r="H91" s="79"/>
      <c r="I91" s="80"/>
      <c r="J91" s="80"/>
      <c r="K91" s="80"/>
      <c r="L91" s="80"/>
      <c r="M91" s="80"/>
      <c r="N91" s="80"/>
      <c r="O91" s="79"/>
      <c r="P91" s="81">
        <f>SUM(P76:P89)</f>
        <v>0</v>
      </c>
    </row>
    <row r="92" spans="6:16" s="57" customFormat="1" ht="12.75">
      <c r="F92" s="63"/>
      <c r="I92" s="64"/>
      <c r="J92" s="64"/>
      <c r="K92" s="64"/>
      <c r="L92" s="64"/>
      <c r="M92" s="64"/>
      <c r="N92" s="64"/>
      <c r="O92" s="64"/>
      <c r="P92" s="65"/>
    </row>
    <row r="93" spans="6:16" s="57" customFormat="1" ht="12.75">
      <c r="F93" s="63"/>
      <c r="I93" s="64"/>
      <c r="J93" s="64"/>
      <c r="K93" s="64"/>
      <c r="L93" s="64"/>
      <c r="M93" s="64"/>
      <c r="N93" s="64"/>
      <c r="O93" s="64"/>
      <c r="P93" s="65"/>
    </row>
    <row r="94" spans="6:16" s="57" customFormat="1" ht="12.75">
      <c r="F94" s="63"/>
      <c r="I94" s="64"/>
      <c r="J94" s="64"/>
      <c r="K94" s="64"/>
      <c r="L94" s="64"/>
      <c r="M94" s="64"/>
      <c r="N94" s="64"/>
      <c r="O94" s="64"/>
      <c r="P94" s="65"/>
    </row>
    <row r="95" spans="2:16" s="57" customFormat="1" ht="12.75">
      <c r="B95" s="179" t="s">
        <v>224</v>
      </c>
      <c r="F95" s="63"/>
      <c r="I95" s="64"/>
      <c r="J95" s="64"/>
      <c r="K95" s="64"/>
      <c r="L95" s="64"/>
      <c r="M95" s="64"/>
      <c r="N95" s="64"/>
      <c r="O95" s="64"/>
      <c r="P95" s="65"/>
    </row>
    <row r="96" spans="2:16" s="57" customFormat="1" ht="12.75">
      <c r="B96" s="179" t="s">
        <v>150</v>
      </c>
      <c r="F96" s="63"/>
      <c r="I96" s="64"/>
      <c r="J96" s="64"/>
      <c r="K96" s="64"/>
      <c r="L96" s="64"/>
      <c r="M96" s="64"/>
      <c r="N96" s="64"/>
      <c r="O96" s="64"/>
      <c r="P96" s="65"/>
    </row>
    <row r="97" spans="2:16" s="57" customFormat="1" ht="12.75">
      <c r="B97" s="179" t="s">
        <v>151</v>
      </c>
      <c r="F97" s="63"/>
      <c r="I97" s="64"/>
      <c r="J97" s="64"/>
      <c r="K97" s="64"/>
      <c r="L97" s="64"/>
      <c r="M97" s="64"/>
      <c r="N97" s="64"/>
      <c r="O97" s="64"/>
      <c r="P97" s="65"/>
    </row>
    <row r="98" spans="2:16" s="57" customFormat="1" ht="12.75">
      <c r="B98" s="179" t="s">
        <v>225</v>
      </c>
      <c r="F98" s="63"/>
      <c r="I98" s="64"/>
      <c r="J98" s="64"/>
      <c r="K98" s="64"/>
      <c r="L98" s="64"/>
      <c r="M98" s="64"/>
      <c r="N98" s="64"/>
      <c r="O98" s="64"/>
      <c r="P98" s="65"/>
    </row>
    <row r="99" spans="6:16" s="57" customFormat="1" ht="13.5" thickBot="1">
      <c r="F99" s="63"/>
      <c r="I99" s="64"/>
      <c r="J99" s="64"/>
      <c r="K99" s="64"/>
      <c r="L99" s="64"/>
      <c r="M99" s="64"/>
      <c r="N99" s="64"/>
      <c r="O99" s="64"/>
      <c r="P99" s="65"/>
    </row>
    <row r="100" spans="2:16" s="57" customFormat="1" ht="13.5" thickBot="1">
      <c r="B100" s="82" t="s">
        <v>134</v>
      </c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5"/>
    </row>
    <row r="101" spans="2:16" s="57" customFormat="1" ht="12.75" customHeight="1">
      <c r="B101" s="204" t="s">
        <v>0</v>
      </c>
      <c r="C101" s="199" t="s">
        <v>8</v>
      </c>
      <c r="D101" s="199" t="s">
        <v>49</v>
      </c>
      <c r="E101" s="189" t="s">
        <v>9</v>
      </c>
      <c r="F101" s="189" t="s">
        <v>10</v>
      </c>
      <c r="G101" s="189" t="s">
        <v>11</v>
      </c>
      <c r="H101" s="189" t="s">
        <v>15</v>
      </c>
      <c r="I101" s="199" t="s">
        <v>12</v>
      </c>
      <c r="J101" s="199" t="s">
        <v>13</v>
      </c>
      <c r="K101" s="189" t="s">
        <v>126</v>
      </c>
      <c r="L101" s="189" t="s">
        <v>16</v>
      </c>
      <c r="M101" s="189" t="s">
        <v>48</v>
      </c>
      <c r="N101" s="189" t="s">
        <v>4</v>
      </c>
      <c r="O101" s="189" t="s">
        <v>14</v>
      </c>
      <c r="P101" s="191" t="s">
        <v>5</v>
      </c>
    </row>
    <row r="102" spans="2:16" s="57" customFormat="1" ht="12.75">
      <c r="B102" s="205"/>
      <c r="C102" s="206"/>
      <c r="D102" s="206"/>
      <c r="E102" s="190"/>
      <c r="F102" s="190"/>
      <c r="G102" s="190"/>
      <c r="H102" s="190"/>
      <c r="I102" s="200"/>
      <c r="J102" s="201"/>
      <c r="K102" s="202"/>
      <c r="L102" s="203"/>
      <c r="M102" s="203"/>
      <c r="N102" s="190"/>
      <c r="O102" s="190"/>
      <c r="P102" s="192"/>
    </row>
    <row r="103" spans="2:16" s="69" customFormat="1" ht="27.75" customHeight="1">
      <c r="B103" s="121"/>
      <c r="C103" s="33" t="s">
        <v>50</v>
      </c>
      <c r="D103" s="33" t="s">
        <v>86</v>
      </c>
      <c r="E103" s="33" t="s">
        <v>87</v>
      </c>
      <c r="F103" s="33" t="s">
        <v>88</v>
      </c>
      <c r="G103" s="33" t="s">
        <v>83</v>
      </c>
      <c r="H103" s="33" t="s">
        <v>84</v>
      </c>
      <c r="I103" s="33" t="s">
        <v>38</v>
      </c>
      <c r="J103" s="33"/>
      <c r="K103" s="33" t="s">
        <v>85</v>
      </c>
      <c r="L103" s="125">
        <v>450</v>
      </c>
      <c r="M103" s="167">
        <v>0</v>
      </c>
      <c r="N103" s="106">
        <f aca="true" t="shared" si="6" ref="N103:N118">L103*M103</f>
        <v>0</v>
      </c>
      <c r="O103" s="107">
        <f aca="true" t="shared" si="7" ref="O103:O118">+N103*5.5/100</f>
        <v>0</v>
      </c>
      <c r="P103" s="126">
        <f aca="true" t="shared" si="8" ref="P103:P118">SUM(N103+O103)</f>
        <v>0</v>
      </c>
    </row>
    <row r="104" spans="2:16" s="69" customFormat="1" ht="27.75" customHeight="1">
      <c r="B104" s="121"/>
      <c r="C104" s="33" t="s">
        <v>50</v>
      </c>
      <c r="D104" s="33" t="s">
        <v>205</v>
      </c>
      <c r="E104" s="33" t="s">
        <v>206</v>
      </c>
      <c r="F104" s="33" t="s">
        <v>207</v>
      </c>
      <c r="G104" s="33" t="s">
        <v>83</v>
      </c>
      <c r="H104" s="33" t="s">
        <v>84</v>
      </c>
      <c r="I104" s="33" t="s">
        <v>38</v>
      </c>
      <c r="J104" s="33"/>
      <c r="K104" s="33"/>
      <c r="L104" s="125">
        <v>100</v>
      </c>
      <c r="M104" s="167">
        <v>0</v>
      </c>
      <c r="N104" s="106">
        <f t="shared" si="6"/>
        <v>0</v>
      </c>
      <c r="O104" s="107">
        <f t="shared" si="7"/>
        <v>0</v>
      </c>
      <c r="P104" s="126">
        <f t="shared" si="8"/>
        <v>0</v>
      </c>
    </row>
    <row r="105" spans="2:16" s="69" customFormat="1" ht="27.75" customHeight="1">
      <c r="B105" s="121"/>
      <c r="C105" s="33" t="s">
        <v>50</v>
      </c>
      <c r="D105" s="33" t="s">
        <v>90</v>
      </c>
      <c r="E105" s="33" t="s">
        <v>91</v>
      </c>
      <c r="F105" s="33" t="s">
        <v>92</v>
      </c>
      <c r="G105" s="33"/>
      <c r="H105" s="33" t="s">
        <v>84</v>
      </c>
      <c r="I105" s="33" t="s">
        <v>38</v>
      </c>
      <c r="J105" s="33"/>
      <c r="K105" s="33" t="s">
        <v>85</v>
      </c>
      <c r="L105" s="125">
        <v>300</v>
      </c>
      <c r="M105" s="167">
        <v>0</v>
      </c>
      <c r="N105" s="106">
        <f t="shared" si="6"/>
        <v>0</v>
      </c>
      <c r="O105" s="107">
        <f t="shared" si="7"/>
        <v>0</v>
      </c>
      <c r="P105" s="126">
        <f t="shared" si="8"/>
        <v>0</v>
      </c>
    </row>
    <row r="106" spans="2:16" s="69" customFormat="1" ht="27.75" customHeight="1">
      <c r="B106" s="121"/>
      <c r="C106" s="33" t="s">
        <v>50</v>
      </c>
      <c r="D106" s="33" t="s">
        <v>208</v>
      </c>
      <c r="E106" s="33" t="s">
        <v>91</v>
      </c>
      <c r="F106" s="33" t="s">
        <v>189</v>
      </c>
      <c r="G106" s="33"/>
      <c r="H106" s="33"/>
      <c r="I106" s="33"/>
      <c r="J106" s="33"/>
      <c r="K106" s="33"/>
      <c r="L106" s="125">
        <v>80</v>
      </c>
      <c r="M106" s="167">
        <v>0</v>
      </c>
      <c r="N106" s="106">
        <f t="shared" si="6"/>
        <v>0</v>
      </c>
      <c r="O106" s="107">
        <f t="shared" si="7"/>
        <v>0</v>
      </c>
      <c r="P106" s="126">
        <f t="shared" si="8"/>
        <v>0</v>
      </c>
    </row>
    <row r="107" spans="2:16" s="69" customFormat="1" ht="27.75" customHeight="1">
      <c r="B107" s="121"/>
      <c r="C107" s="33" t="s">
        <v>50</v>
      </c>
      <c r="D107" s="33" t="s">
        <v>191</v>
      </c>
      <c r="E107" s="33"/>
      <c r="F107" s="33"/>
      <c r="G107" s="33"/>
      <c r="H107" s="33"/>
      <c r="I107" s="33"/>
      <c r="J107" s="33"/>
      <c r="K107" s="33"/>
      <c r="L107" s="125">
        <v>30</v>
      </c>
      <c r="M107" s="167">
        <v>0</v>
      </c>
      <c r="N107" s="106">
        <f t="shared" si="6"/>
        <v>0</v>
      </c>
      <c r="O107" s="107">
        <f t="shared" si="7"/>
        <v>0</v>
      </c>
      <c r="P107" s="126">
        <f t="shared" si="8"/>
        <v>0</v>
      </c>
    </row>
    <row r="108" spans="2:16" s="69" customFormat="1" ht="27.75" customHeight="1">
      <c r="B108" s="121"/>
      <c r="C108" s="33" t="s">
        <v>50</v>
      </c>
      <c r="D108" s="33" t="s">
        <v>93</v>
      </c>
      <c r="E108" s="33" t="s">
        <v>94</v>
      </c>
      <c r="F108" s="33" t="s">
        <v>95</v>
      </c>
      <c r="G108" s="33" t="s">
        <v>83</v>
      </c>
      <c r="H108" s="33" t="s">
        <v>84</v>
      </c>
      <c r="I108" s="33" t="s">
        <v>38</v>
      </c>
      <c r="J108" s="33"/>
      <c r="K108" s="33" t="s">
        <v>85</v>
      </c>
      <c r="L108" s="125">
        <v>30</v>
      </c>
      <c r="M108" s="167">
        <v>0</v>
      </c>
      <c r="N108" s="106">
        <f t="shared" si="6"/>
        <v>0</v>
      </c>
      <c r="O108" s="107">
        <f t="shared" si="7"/>
        <v>0</v>
      </c>
      <c r="P108" s="126">
        <f t="shared" si="8"/>
        <v>0</v>
      </c>
    </row>
    <row r="109" spans="2:16" s="69" customFormat="1" ht="27.75" customHeight="1">
      <c r="B109" s="121"/>
      <c r="C109" s="33" t="s">
        <v>50</v>
      </c>
      <c r="D109" s="33" t="s">
        <v>220</v>
      </c>
      <c r="E109" s="33"/>
      <c r="F109" s="33" t="s">
        <v>96</v>
      </c>
      <c r="G109" s="33" t="s">
        <v>97</v>
      </c>
      <c r="H109" s="33" t="s">
        <v>84</v>
      </c>
      <c r="I109" s="33" t="s">
        <v>38</v>
      </c>
      <c r="J109" s="33"/>
      <c r="K109" s="33" t="s">
        <v>85</v>
      </c>
      <c r="L109" s="125">
        <v>40</v>
      </c>
      <c r="M109" s="167">
        <v>0</v>
      </c>
      <c r="N109" s="106">
        <f t="shared" si="6"/>
        <v>0</v>
      </c>
      <c r="O109" s="107">
        <f t="shared" si="7"/>
        <v>0</v>
      </c>
      <c r="P109" s="126">
        <f t="shared" si="8"/>
        <v>0</v>
      </c>
    </row>
    <row r="110" spans="2:16" s="69" customFormat="1" ht="27.75" customHeight="1">
      <c r="B110" s="121"/>
      <c r="C110" s="33" t="s">
        <v>50</v>
      </c>
      <c r="D110" s="33" t="s">
        <v>221</v>
      </c>
      <c r="E110" s="33"/>
      <c r="F110" s="33" t="s">
        <v>98</v>
      </c>
      <c r="G110" s="33" t="s">
        <v>99</v>
      </c>
      <c r="H110" s="33" t="s">
        <v>84</v>
      </c>
      <c r="I110" s="33" t="s">
        <v>38</v>
      </c>
      <c r="J110" s="33"/>
      <c r="K110" s="33" t="s">
        <v>85</v>
      </c>
      <c r="L110" s="125">
        <v>20</v>
      </c>
      <c r="M110" s="167">
        <v>0</v>
      </c>
      <c r="N110" s="106">
        <f t="shared" si="6"/>
        <v>0</v>
      </c>
      <c r="O110" s="107">
        <f t="shared" si="7"/>
        <v>0</v>
      </c>
      <c r="P110" s="126">
        <f t="shared" si="8"/>
        <v>0</v>
      </c>
    </row>
    <row r="111" spans="2:16" s="69" customFormat="1" ht="27.75" customHeight="1">
      <c r="B111" s="121"/>
      <c r="C111" s="33" t="s">
        <v>50</v>
      </c>
      <c r="D111" s="33" t="s">
        <v>100</v>
      </c>
      <c r="E111" s="33"/>
      <c r="F111" s="33" t="s">
        <v>101</v>
      </c>
      <c r="G111" s="33" t="s">
        <v>102</v>
      </c>
      <c r="H111" s="33" t="s">
        <v>84</v>
      </c>
      <c r="I111" s="33" t="s">
        <v>38</v>
      </c>
      <c r="J111" s="33"/>
      <c r="K111" s="33" t="s">
        <v>85</v>
      </c>
      <c r="L111" s="125">
        <v>30</v>
      </c>
      <c r="M111" s="167">
        <v>0</v>
      </c>
      <c r="N111" s="106">
        <f t="shared" si="6"/>
        <v>0</v>
      </c>
      <c r="O111" s="107">
        <f t="shared" si="7"/>
        <v>0</v>
      </c>
      <c r="P111" s="126">
        <f t="shared" si="8"/>
        <v>0</v>
      </c>
    </row>
    <row r="112" spans="2:16" s="69" customFormat="1" ht="27.75" customHeight="1">
      <c r="B112" s="121"/>
      <c r="C112" s="33" t="s">
        <v>50</v>
      </c>
      <c r="D112" s="33" t="s">
        <v>227</v>
      </c>
      <c r="E112" s="33" t="s">
        <v>103</v>
      </c>
      <c r="F112" s="33" t="s">
        <v>104</v>
      </c>
      <c r="G112" s="33" t="s">
        <v>83</v>
      </c>
      <c r="H112" s="33"/>
      <c r="I112" s="33" t="s">
        <v>38</v>
      </c>
      <c r="J112" s="33"/>
      <c r="K112" s="33" t="s">
        <v>85</v>
      </c>
      <c r="L112" s="125">
        <v>20</v>
      </c>
      <c r="M112" s="167">
        <v>0</v>
      </c>
      <c r="N112" s="106">
        <f t="shared" si="6"/>
        <v>0</v>
      </c>
      <c r="O112" s="107">
        <f t="shared" si="7"/>
        <v>0</v>
      </c>
      <c r="P112" s="126">
        <f t="shared" si="8"/>
        <v>0</v>
      </c>
    </row>
    <row r="113" spans="2:16" s="69" customFormat="1" ht="27.75" customHeight="1">
      <c r="B113" s="121"/>
      <c r="C113" s="33" t="s">
        <v>50</v>
      </c>
      <c r="D113" s="33" t="s">
        <v>105</v>
      </c>
      <c r="E113" s="33" t="s">
        <v>106</v>
      </c>
      <c r="F113" s="33" t="s">
        <v>107</v>
      </c>
      <c r="G113" s="33" t="s">
        <v>97</v>
      </c>
      <c r="H113" s="33" t="s">
        <v>184</v>
      </c>
      <c r="I113" s="33" t="s">
        <v>38</v>
      </c>
      <c r="J113" s="33"/>
      <c r="K113" s="33" t="s">
        <v>89</v>
      </c>
      <c r="L113" s="125">
        <v>10</v>
      </c>
      <c r="M113" s="167">
        <v>0</v>
      </c>
      <c r="N113" s="106">
        <f t="shared" si="6"/>
        <v>0</v>
      </c>
      <c r="O113" s="107">
        <f t="shared" si="7"/>
        <v>0</v>
      </c>
      <c r="P113" s="126">
        <f t="shared" si="8"/>
        <v>0</v>
      </c>
    </row>
    <row r="114" spans="2:16" s="57" customFormat="1" ht="27.75" customHeight="1">
      <c r="B114" s="86"/>
      <c r="C114" s="100"/>
      <c r="D114" s="146" t="s">
        <v>185</v>
      </c>
      <c r="E114" s="144"/>
      <c r="F114" s="146"/>
      <c r="G114" s="146"/>
      <c r="H114" s="146" t="s">
        <v>84</v>
      </c>
      <c r="I114" s="146"/>
      <c r="J114" s="146"/>
      <c r="K114" s="146"/>
      <c r="L114" s="125">
        <v>40</v>
      </c>
      <c r="M114" s="167">
        <v>0</v>
      </c>
      <c r="N114" s="106">
        <f t="shared" si="6"/>
        <v>0</v>
      </c>
      <c r="O114" s="107">
        <f t="shared" si="7"/>
        <v>0</v>
      </c>
      <c r="P114" s="126">
        <f t="shared" si="8"/>
        <v>0</v>
      </c>
    </row>
    <row r="115" spans="2:16" s="57" customFormat="1" ht="27.75" customHeight="1">
      <c r="B115" s="87"/>
      <c r="C115" s="148"/>
      <c r="D115" s="149" t="s">
        <v>200</v>
      </c>
      <c r="E115" s="149"/>
      <c r="F115" s="149"/>
      <c r="G115" s="149" t="s">
        <v>201</v>
      </c>
      <c r="H115" s="149" t="s">
        <v>84</v>
      </c>
      <c r="I115" s="149"/>
      <c r="J115" s="149"/>
      <c r="K115" s="149"/>
      <c r="L115" s="125">
        <v>20</v>
      </c>
      <c r="M115" s="167">
        <v>0</v>
      </c>
      <c r="N115" s="106">
        <f t="shared" si="6"/>
        <v>0</v>
      </c>
      <c r="O115" s="107">
        <f t="shared" si="7"/>
        <v>0</v>
      </c>
      <c r="P115" s="126">
        <f t="shared" si="8"/>
        <v>0</v>
      </c>
    </row>
    <row r="116" spans="2:16" s="57" customFormat="1" ht="27.75" customHeight="1">
      <c r="B116" s="87"/>
      <c r="C116" s="148"/>
      <c r="D116" s="149" t="s">
        <v>186</v>
      </c>
      <c r="E116" s="149"/>
      <c r="F116" s="149"/>
      <c r="G116" s="149"/>
      <c r="H116" s="149"/>
      <c r="I116" s="149"/>
      <c r="J116" s="149"/>
      <c r="K116" s="149"/>
      <c r="L116" s="125">
        <v>20</v>
      </c>
      <c r="M116" s="167">
        <v>0</v>
      </c>
      <c r="N116" s="106">
        <f t="shared" si="6"/>
        <v>0</v>
      </c>
      <c r="O116" s="107">
        <f t="shared" si="7"/>
        <v>0</v>
      </c>
      <c r="P116" s="126">
        <f t="shared" si="8"/>
        <v>0</v>
      </c>
    </row>
    <row r="117" spans="2:16" s="57" customFormat="1" ht="27.75" customHeight="1">
      <c r="B117" s="87"/>
      <c r="C117" s="148"/>
      <c r="D117" s="149" t="s">
        <v>187</v>
      </c>
      <c r="E117" s="149"/>
      <c r="F117" s="149"/>
      <c r="G117" s="149"/>
      <c r="H117" s="149" t="s">
        <v>84</v>
      </c>
      <c r="I117" s="149"/>
      <c r="J117" s="149"/>
      <c r="K117" s="149"/>
      <c r="L117" s="125">
        <v>30</v>
      </c>
      <c r="M117" s="167">
        <v>0</v>
      </c>
      <c r="N117" s="106">
        <f t="shared" si="6"/>
        <v>0</v>
      </c>
      <c r="O117" s="107">
        <f t="shared" si="7"/>
        <v>0</v>
      </c>
      <c r="P117" s="126">
        <f t="shared" si="8"/>
        <v>0</v>
      </c>
    </row>
    <row r="118" spans="2:16" s="57" customFormat="1" ht="27.75" customHeight="1">
      <c r="B118" s="87"/>
      <c r="C118" s="148"/>
      <c r="D118" s="149" t="s">
        <v>188</v>
      </c>
      <c r="E118" s="149"/>
      <c r="F118" s="149"/>
      <c r="G118" s="149"/>
      <c r="H118" s="149"/>
      <c r="I118" s="149"/>
      <c r="J118" s="149"/>
      <c r="K118" s="149"/>
      <c r="L118" s="125">
        <v>25</v>
      </c>
      <c r="M118" s="167">
        <v>0</v>
      </c>
      <c r="N118" s="106">
        <f t="shared" si="6"/>
        <v>0</v>
      </c>
      <c r="O118" s="107">
        <f t="shared" si="7"/>
        <v>0</v>
      </c>
      <c r="P118" s="126">
        <f t="shared" si="8"/>
        <v>0</v>
      </c>
    </row>
    <row r="119" spans="1:16" ht="13.5" thickBot="1">
      <c r="A119" s="5"/>
      <c r="B119" s="7"/>
      <c r="C119" s="150"/>
      <c r="D119" s="150"/>
      <c r="E119" s="150"/>
      <c r="F119" s="150"/>
      <c r="G119" s="151"/>
      <c r="H119" s="150"/>
      <c r="I119" s="152"/>
      <c r="J119" s="152"/>
      <c r="K119" s="152"/>
      <c r="L119" s="153" t="s">
        <v>6</v>
      </c>
      <c r="M119" s="152"/>
      <c r="N119" s="154">
        <f>SUM(N103:N118)</f>
        <v>0</v>
      </c>
      <c r="O119" s="107"/>
      <c r="P119" s="155">
        <f>SUM(P101:P118)</f>
        <v>0</v>
      </c>
    </row>
    <row r="120" spans="1:16" ht="13.5" thickBot="1">
      <c r="A120" s="5"/>
      <c r="B120" s="3"/>
      <c r="C120" s="9"/>
      <c r="D120" s="9"/>
      <c r="E120" s="9"/>
      <c r="F120" s="9"/>
      <c r="G120" s="93" t="s">
        <v>135</v>
      </c>
      <c r="H120" s="94"/>
      <c r="I120" s="95"/>
      <c r="J120" s="95"/>
      <c r="K120" s="95"/>
      <c r="L120" s="95"/>
      <c r="M120" s="95"/>
      <c r="N120" s="95"/>
      <c r="O120" s="84"/>
      <c r="P120" s="96">
        <f>SUM(P103:P118)</f>
        <v>0</v>
      </c>
    </row>
    <row r="121" spans="1:16" ht="12.75">
      <c r="A121" s="5"/>
      <c r="B121" s="1"/>
      <c r="C121" s="1"/>
      <c r="D121" s="1"/>
      <c r="E121" s="1"/>
      <c r="F121" s="1"/>
      <c r="G121" s="181"/>
      <c r="H121" s="182"/>
      <c r="I121" s="182"/>
      <c r="J121" s="182"/>
      <c r="K121" s="182"/>
      <c r="L121" s="182"/>
      <c r="M121" s="182"/>
      <c r="N121" s="182"/>
      <c r="O121" s="183"/>
      <c r="P121" s="184"/>
    </row>
    <row r="122" spans="2:16" s="57" customFormat="1" ht="12.75">
      <c r="B122" s="56"/>
      <c r="C122" s="69"/>
      <c r="D122" s="69"/>
      <c r="E122" s="62"/>
      <c r="F122" s="67"/>
      <c r="I122" s="64"/>
      <c r="J122" s="64"/>
      <c r="K122" s="64"/>
      <c r="L122" s="64"/>
      <c r="M122" s="64"/>
      <c r="N122" s="64"/>
      <c r="O122" s="64"/>
      <c r="P122" s="65"/>
    </row>
    <row r="123" spans="2:16" s="57" customFormat="1" ht="12.75">
      <c r="B123" s="56"/>
      <c r="C123" s="69"/>
      <c r="D123" s="69"/>
      <c r="E123" s="62"/>
      <c r="F123" s="67"/>
      <c r="I123" s="64"/>
      <c r="J123" s="64"/>
      <c r="K123" s="64"/>
      <c r="L123" s="64"/>
      <c r="M123" s="64"/>
      <c r="N123" s="64"/>
      <c r="O123" s="64"/>
      <c r="P123" s="65"/>
    </row>
    <row r="124" spans="2:16" s="57" customFormat="1" ht="12.75">
      <c r="B124" s="179" t="s">
        <v>224</v>
      </c>
      <c r="C124" s="69"/>
      <c r="D124" s="69"/>
      <c r="E124" s="62"/>
      <c r="F124" s="67"/>
      <c r="I124" s="64"/>
      <c r="J124" s="64"/>
      <c r="K124" s="64"/>
      <c r="L124" s="64"/>
      <c r="M124" s="64"/>
      <c r="N124" s="64"/>
      <c r="O124" s="64"/>
      <c r="P124" s="65"/>
    </row>
    <row r="125" spans="2:16" s="57" customFormat="1" ht="12.75">
      <c r="B125" s="179" t="s">
        <v>150</v>
      </c>
      <c r="E125" s="62"/>
      <c r="F125" s="63"/>
      <c r="I125" s="64"/>
      <c r="J125" s="64"/>
      <c r="K125" s="64"/>
      <c r="L125" s="64"/>
      <c r="M125" s="64"/>
      <c r="N125" s="64"/>
      <c r="O125" s="64"/>
      <c r="P125" s="65"/>
    </row>
    <row r="126" spans="2:16" s="57" customFormat="1" ht="12.75">
      <c r="B126" s="179" t="s">
        <v>151</v>
      </c>
      <c r="E126" s="62"/>
      <c r="F126" s="63"/>
      <c r="I126" s="64"/>
      <c r="J126" s="64"/>
      <c r="K126" s="64"/>
      <c r="L126" s="64"/>
      <c r="M126" s="64"/>
      <c r="N126" s="64"/>
      <c r="O126" s="64"/>
      <c r="P126" s="65"/>
    </row>
    <row r="127" spans="2:16" s="57" customFormat="1" ht="12.75">
      <c r="B127" s="179" t="s">
        <v>225</v>
      </c>
      <c r="E127" s="62"/>
      <c r="F127" s="63"/>
      <c r="I127" s="64"/>
      <c r="J127" s="64"/>
      <c r="K127" s="64"/>
      <c r="L127" s="64"/>
      <c r="M127" s="64"/>
      <c r="N127" s="64"/>
      <c r="O127" s="64"/>
      <c r="P127" s="65"/>
    </row>
    <row r="128" spans="5:16" s="57" customFormat="1" ht="13.5" thickBot="1">
      <c r="E128" s="62"/>
      <c r="F128" s="63"/>
      <c r="I128" s="64"/>
      <c r="J128" s="64"/>
      <c r="K128" s="64"/>
      <c r="L128" s="64"/>
      <c r="M128" s="64"/>
      <c r="N128" s="64"/>
      <c r="O128" s="64"/>
      <c r="P128" s="65"/>
    </row>
    <row r="129" spans="2:16" s="57" customFormat="1" ht="13.5" thickBot="1">
      <c r="B129" s="97" t="s">
        <v>222</v>
      </c>
      <c r="C129" s="98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9"/>
    </row>
    <row r="130" spans="2:16" s="57" customFormat="1" ht="12.75" customHeight="1">
      <c r="B130" s="204" t="s">
        <v>0</v>
      </c>
      <c r="C130" s="199" t="s">
        <v>8</v>
      </c>
      <c r="D130" s="199" t="s">
        <v>49</v>
      </c>
      <c r="E130" s="189" t="s">
        <v>9</v>
      </c>
      <c r="F130" s="189" t="s">
        <v>10</v>
      </c>
      <c r="G130" s="189" t="s">
        <v>11</v>
      </c>
      <c r="H130" s="189" t="s">
        <v>15</v>
      </c>
      <c r="I130" s="199" t="s">
        <v>12</v>
      </c>
      <c r="J130" s="199" t="s">
        <v>13</v>
      </c>
      <c r="K130" s="189" t="s">
        <v>126</v>
      </c>
      <c r="L130" s="189" t="s">
        <v>16</v>
      </c>
      <c r="M130" s="189" t="s">
        <v>48</v>
      </c>
      <c r="N130" s="189" t="s">
        <v>4</v>
      </c>
      <c r="O130" s="189" t="s">
        <v>14</v>
      </c>
      <c r="P130" s="191" t="s">
        <v>5</v>
      </c>
    </row>
    <row r="131" spans="2:16" s="57" customFormat="1" ht="12.75">
      <c r="B131" s="205"/>
      <c r="C131" s="206"/>
      <c r="D131" s="206"/>
      <c r="E131" s="190"/>
      <c r="F131" s="190"/>
      <c r="G131" s="190"/>
      <c r="H131" s="190"/>
      <c r="I131" s="200"/>
      <c r="J131" s="201"/>
      <c r="K131" s="202"/>
      <c r="L131" s="203"/>
      <c r="M131" s="203"/>
      <c r="N131" s="190"/>
      <c r="O131" s="190"/>
      <c r="P131" s="192"/>
    </row>
    <row r="132" spans="2:16" s="69" customFormat="1" ht="43.5" customHeight="1">
      <c r="B132" s="119"/>
      <c r="C132" s="33" t="s">
        <v>111</v>
      </c>
      <c r="D132" s="33" t="s">
        <v>192</v>
      </c>
      <c r="E132" s="33" t="s">
        <v>112</v>
      </c>
      <c r="F132" s="33" t="s">
        <v>109</v>
      </c>
      <c r="G132" s="33" t="s">
        <v>118</v>
      </c>
      <c r="H132" s="33" t="s">
        <v>119</v>
      </c>
      <c r="I132" s="33" t="s">
        <v>38</v>
      </c>
      <c r="J132" s="33" t="s">
        <v>30</v>
      </c>
      <c r="K132" s="33" t="s">
        <v>85</v>
      </c>
      <c r="L132" s="34">
        <v>400</v>
      </c>
      <c r="M132" s="167">
        <v>0</v>
      </c>
      <c r="N132" s="106">
        <f>L132*M132</f>
        <v>0</v>
      </c>
      <c r="O132" s="107">
        <f>+N132*5.5/100</f>
        <v>0</v>
      </c>
      <c r="P132" s="108">
        <f>SUM(O132+N132)</f>
        <v>0</v>
      </c>
    </row>
    <row r="133" spans="2:16" s="69" customFormat="1" ht="76.5">
      <c r="B133" s="119"/>
      <c r="C133" s="33" t="s">
        <v>50</v>
      </c>
      <c r="D133" s="33" t="s">
        <v>113</v>
      </c>
      <c r="E133" s="33" t="s">
        <v>114</v>
      </c>
      <c r="F133" s="33" t="s">
        <v>110</v>
      </c>
      <c r="G133" s="33" t="s">
        <v>120</v>
      </c>
      <c r="H133" s="33" t="s">
        <v>119</v>
      </c>
      <c r="I133" s="33" t="s">
        <v>38</v>
      </c>
      <c r="J133" s="33" t="s">
        <v>30</v>
      </c>
      <c r="K133" s="33" t="s">
        <v>85</v>
      </c>
      <c r="L133" s="34">
        <v>130</v>
      </c>
      <c r="M133" s="167">
        <v>0</v>
      </c>
      <c r="N133" s="106">
        <f>L133*M133</f>
        <v>0</v>
      </c>
      <c r="O133" s="107">
        <f>+N133*5.5/100</f>
        <v>0</v>
      </c>
      <c r="P133" s="108">
        <f>SUM(O133+N133)</f>
        <v>0</v>
      </c>
    </row>
    <row r="134" spans="2:16" s="69" customFormat="1" ht="76.5">
      <c r="B134" s="127"/>
      <c r="C134" s="33" t="s">
        <v>50</v>
      </c>
      <c r="D134" s="33" t="s">
        <v>115</v>
      </c>
      <c r="E134" s="33" t="s">
        <v>116</v>
      </c>
      <c r="F134" s="33" t="s">
        <v>117</v>
      </c>
      <c r="G134" s="33" t="s">
        <v>121</v>
      </c>
      <c r="H134" s="33" t="s">
        <v>119</v>
      </c>
      <c r="I134" s="33" t="s">
        <v>38</v>
      </c>
      <c r="J134" s="33" t="s">
        <v>30</v>
      </c>
      <c r="K134" s="33" t="s">
        <v>85</v>
      </c>
      <c r="L134" s="34">
        <v>350</v>
      </c>
      <c r="M134" s="167">
        <v>0</v>
      </c>
      <c r="N134" s="106">
        <f>L134*M134</f>
        <v>0</v>
      </c>
      <c r="O134" s="107">
        <f>+N134*5.5/100</f>
        <v>0</v>
      </c>
      <c r="P134" s="108">
        <f>SUM(O134+N134)</f>
        <v>0</v>
      </c>
    </row>
    <row r="135" spans="2:16" s="69" customFormat="1" ht="38.25" customHeight="1">
      <c r="B135" s="121"/>
      <c r="C135" s="33" t="s">
        <v>50</v>
      </c>
      <c r="D135" s="33" t="s">
        <v>193</v>
      </c>
      <c r="E135" s="145"/>
      <c r="F135" s="145"/>
      <c r="G135" s="145"/>
      <c r="H135" s="145"/>
      <c r="I135" s="145"/>
      <c r="J135" s="145"/>
      <c r="K135" s="145"/>
      <c r="L135" s="34">
        <v>190</v>
      </c>
      <c r="M135" s="167">
        <v>0</v>
      </c>
      <c r="N135" s="106">
        <f>L135*M135</f>
        <v>0</v>
      </c>
      <c r="O135" s="107">
        <f>+N135*5.5/100</f>
        <v>0</v>
      </c>
      <c r="P135" s="108">
        <f>SUM(O135+N135)</f>
        <v>0</v>
      </c>
    </row>
    <row r="136" spans="1:16" ht="13.5" thickBot="1">
      <c r="A136" s="5"/>
      <c r="B136" s="7"/>
      <c r="C136" s="8"/>
      <c r="D136" s="8"/>
      <c r="E136" s="8"/>
      <c r="F136" s="8"/>
      <c r="G136" s="10"/>
      <c r="H136" s="8"/>
      <c r="I136" s="2"/>
      <c r="J136" s="2"/>
      <c r="K136" s="2"/>
      <c r="L136" s="14" t="s">
        <v>122</v>
      </c>
      <c r="M136" s="2"/>
      <c r="N136" s="27">
        <f>SUM(N132:N135)</f>
        <v>0</v>
      </c>
      <c r="O136" s="38"/>
      <c r="P136" s="4">
        <f>SUM(P125:P135)</f>
        <v>0</v>
      </c>
    </row>
    <row r="137" spans="1:16" ht="13.5" thickBot="1">
      <c r="A137" s="5"/>
      <c r="B137" s="3"/>
      <c r="C137" s="9"/>
      <c r="D137" s="9"/>
      <c r="E137" s="9"/>
      <c r="F137" s="9"/>
      <c r="G137" s="89" t="s">
        <v>223</v>
      </c>
      <c r="H137" s="26"/>
      <c r="I137" s="90"/>
      <c r="J137" s="90"/>
      <c r="K137" s="90"/>
      <c r="L137" s="90"/>
      <c r="M137" s="90"/>
      <c r="N137" s="90"/>
      <c r="O137" s="91"/>
      <c r="P137" s="92">
        <f>SUM(P132:P135)</f>
        <v>0</v>
      </c>
    </row>
    <row r="138" spans="1:16" ht="12.75">
      <c r="A138" s="5"/>
      <c r="B138" s="1"/>
      <c r="C138" s="1"/>
      <c r="D138" s="1"/>
      <c r="E138" s="1"/>
      <c r="F138" s="1"/>
      <c r="G138" s="181"/>
      <c r="H138" s="182"/>
      <c r="I138" s="182"/>
      <c r="J138" s="182"/>
      <c r="K138" s="182"/>
      <c r="L138" s="182"/>
      <c r="M138" s="182"/>
      <c r="N138" s="182"/>
      <c r="O138" s="183"/>
      <c r="P138" s="184"/>
    </row>
    <row r="139" spans="1:16" ht="12.75">
      <c r="A139" s="5"/>
      <c r="B139" s="1"/>
      <c r="C139" s="1"/>
      <c r="D139" s="1"/>
      <c r="E139" s="1"/>
      <c r="F139" s="1"/>
      <c r="G139" s="181"/>
      <c r="H139" s="182"/>
      <c r="I139" s="182"/>
      <c r="J139" s="182"/>
      <c r="K139" s="182"/>
      <c r="L139" s="182"/>
      <c r="M139" s="182"/>
      <c r="N139" s="182"/>
      <c r="O139" s="183"/>
      <c r="P139" s="184"/>
    </row>
    <row r="140" spans="1:16" ht="12.75">
      <c r="A140" s="5"/>
      <c r="B140" s="1"/>
      <c r="C140" s="1"/>
      <c r="D140" s="1"/>
      <c r="E140" s="1"/>
      <c r="F140" s="1"/>
      <c r="G140" s="181"/>
      <c r="H140" s="182"/>
      <c r="I140" s="182"/>
      <c r="J140" s="182"/>
      <c r="K140" s="182"/>
      <c r="L140" s="182"/>
      <c r="M140" s="182"/>
      <c r="N140" s="182"/>
      <c r="O140" s="183"/>
      <c r="P140" s="184"/>
    </row>
    <row r="141" spans="1:16" ht="12.75">
      <c r="A141" s="5"/>
      <c r="B141" s="1"/>
      <c r="C141" s="1"/>
      <c r="D141" s="1"/>
      <c r="E141" s="1"/>
      <c r="F141" s="1"/>
      <c r="G141" s="181"/>
      <c r="H141" s="182"/>
      <c r="I141" s="182"/>
      <c r="J141" s="182"/>
      <c r="K141" s="182"/>
      <c r="L141" s="182"/>
      <c r="M141" s="182"/>
      <c r="N141" s="182"/>
      <c r="O141" s="183"/>
      <c r="P141" s="184"/>
    </row>
    <row r="142" spans="1:16" s="57" customFormat="1" ht="12.75" customHeight="1">
      <c r="A142" s="156" t="s">
        <v>195</v>
      </c>
      <c r="H142" s="58"/>
      <c r="P142" s="70"/>
    </row>
    <row r="143" spans="8:16" s="57" customFormat="1" ht="12.75" customHeight="1">
      <c r="H143" s="58"/>
      <c r="P143" s="70"/>
    </row>
    <row r="144" spans="2:16" s="57" customFormat="1" ht="12.75" customHeight="1">
      <c r="B144" s="179" t="s">
        <v>224</v>
      </c>
      <c r="H144" s="58"/>
      <c r="P144" s="70"/>
    </row>
    <row r="145" spans="2:16" s="57" customFormat="1" ht="12.75" customHeight="1">
      <c r="B145" s="179" t="s">
        <v>150</v>
      </c>
      <c r="H145" s="58"/>
      <c r="P145" s="70"/>
    </row>
    <row r="146" spans="2:16" s="57" customFormat="1" ht="12.75" customHeight="1">
      <c r="B146" s="179" t="s">
        <v>151</v>
      </c>
      <c r="H146" s="58"/>
      <c r="P146" s="70"/>
    </row>
    <row r="147" spans="2:16" s="57" customFormat="1" ht="12.75" customHeight="1">
      <c r="B147" s="179" t="s">
        <v>225</v>
      </c>
      <c r="H147" s="58"/>
      <c r="P147" s="70"/>
    </row>
    <row r="148" spans="2:16" s="57" customFormat="1" ht="12.75" customHeight="1" thickBot="1">
      <c r="B148" s="179"/>
      <c r="H148" s="58"/>
      <c r="P148" s="70"/>
    </row>
    <row r="149" spans="2:16" s="57" customFormat="1" ht="13.5" thickBot="1">
      <c r="B149" s="188" t="s">
        <v>226</v>
      </c>
      <c r="C149" s="187"/>
      <c r="D149" s="158"/>
      <c r="E149" s="158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60"/>
    </row>
    <row r="150" spans="2:16" s="57" customFormat="1" ht="12.75" customHeight="1">
      <c r="B150" s="214" t="s">
        <v>0</v>
      </c>
      <c r="C150" s="215" t="s">
        <v>8</v>
      </c>
      <c r="D150" s="199" t="s">
        <v>49</v>
      </c>
      <c r="E150" s="189" t="s">
        <v>9</v>
      </c>
      <c r="F150" s="189" t="s">
        <v>10</v>
      </c>
      <c r="G150" s="189" t="s">
        <v>11</v>
      </c>
      <c r="H150" s="189" t="s">
        <v>15</v>
      </c>
      <c r="I150" s="199" t="s">
        <v>12</v>
      </c>
      <c r="J150" s="199" t="s">
        <v>13</v>
      </c>
      <c r="K150" s="189" t="s">
        <v>126</v>
      </c>
      <c r="L150" s="189" t="s">
        <v>16</v>
      </c>
      <c r="M150" s="189" t="s">
        <v>48</v>
      </c>
      <c r="N150" s="189" t="s">
        <v>4</v>
      </c>
      <c r="O150" s="189" t="s">
        <v>14</v>
      </c>
      <c r="P150" s="191" t="s">
        <v>5</v>
      </c>
    </row>
    <row r="151" spans="2:16" s="57" customFormat="1" ht="12.75">
      <c r="B151" s="205"/>
      <c r="C151" s="206"/>
      <c r="D151" s="206"/>
      <c r="E151" s="190"/>
      <c r="F151" s="190"/>
      <c r="G151" s="190"/>
      <c r="H151" s="190"/>
      <c r="I151" s="200"/>
      <c r="J151" s="201"/>
      <c r="K151" s="202"/>
      <c r="L151" s="203"/>
      <c r="M151" s="203"/>
      <c r="N151" s="190"/>
      <c r="O151" s="190"/>
      <c r="P151" s="192"/>
    </row>
    <row r="152" spans="2:16" s="69" customFormat="1" ht="38.25" customHeight="1">
      <c r="B152" s="88"/>
      <c r="C152" s="33" t="s">
        <v>17</v>
      </c>
      <c r="D152" s="33" t="s">
        <v>198</v>
      </c>
      <c r="E152" s="33" t="s">
        <v>209</v>
      </c>
      <c r="F152" s="33"/>
      <c r="G152" s="33"/>
      <c r="H152" s="33" t="s">
        <v>84</v>
      </c>
      <c r="I152" s="33"/>
      <c r="J152" s="33"/>
      <c r="K152" s="33" t="s">
        <v>85</v>
      </c>
      <c r="L152" s="34">
        <v>250</v>
      </c>
      <c r="M152" s="167">
        <v>0</v>
      </c>
      <c r="N152" s="106">
        <f>L152*M152</f>
        <v>0</v>
      </c>
      <c r="O152" s="107">
        <f>+N152*5.5/100</f>
        <v>0</v>
      </c>
      <c r="P152" s="108">
        <f>SUM(O152+N152)</f>
        <v>0</v>
      </c>
    </row>
    <row r="153" spans="2:16" s="69" customFormat="1" ht="52.5" customHeight="1">
      <c r="B153" s="123"/>
      <c r="C153" s="33" t="s">
        <v>17</v>
      </c>
      <c r="D153" s="33" t="s">
        <v>199</v>
      </c>
      <c r="E153" s="33" t="s">
        <v>210</v>
      </c>
      <c r="F153" s="33"/>
      <c r="G153" s="33"/>
      <c r="H153" s="33" t="s">
        <v>84</v>
      </c>
      <c r="I153" s="33"/>
      <c r="J153" s="33"/>
      <c r="K153" s="33" t="s">
        <v>85</v>
      </c>
      <c r="L153" s="34">
        <v>100</v>
      </c>
      <c r="M153" s="167">
        <v>0</v>
      </c>
      <c r="N153" s="106">
        <f>L153*M153</f>
        <v>0</v>
      </c>
      <c r="O153" s="107">
        <f>+N153*5.5/100</f>
        <v>0</v>
      </c>
      <c r="P153" s="108">
        <f>SUM(O153+N153)</f>
        <v>0</v>
      </c>
    </row>
    <row r="154" spans="1:16" ht="13.5" thickBot="1">
      <c r="A154" s="5"/>
      <c r="B154" s="7"/>
      <c r="C154" s="8"/>
      <c r="D154" s="8"/>
      <c r="E154" s="8"/>
      <c r="F154" s="8"/>
      <c r="G154" s="10"/>
      <c r="H154" s="8"/>
      <c r="I154" s="2"/>
      <c r="J154" s="2" t="s">
        <v>197</v>
      </c>
      <c r="K154" s="2"/>
      <c r="L154" s="14"/>
      <c r="M154" s="2" t="s">
        <v>196</v>
      </c>
      <c r="N154" s="27">
        <f>SUM(N152:N153)</f>
        <v>0</v>
      </c>
      <c r="O154" s="38"/>
      <c r="P154" s="4">
        <f>SUM(P143:P153)</f>
        <v>0</v>
      </c>
    </row>
    <row r="155" spans="1:16" ht="13.5" thickBot="1">
      <c r="A155" s="5"/>
      <c r="B155" s="3"/>
      <c r="C155" s="9"/>
      <c r="D155" s="9"/>
      <c r="E155" s="9"/>
      <c r="F155" s="9"/>
      <c r="G155" s="161" t="s">
        <v>211</v>
      </c>
      <c r="H155" s="162"/>
      <c r="I155" s="163"/>
      <c r="J155" s="163"/>
      <c r="K155" s="163"/>
      <c r="L155" s="163"/>
      <c r="M155" s="164"/>
      <c r="N155" s="164"/>
      <c r="O155" s="165"/>
      <c r="P155" s="166">
        <f>SUM(P152:P153)</f>
        <v>0</v>
      </c>
    </row>
    <row r="156" spans="1:16" ht="12.75">
      <c r="A156" s="5"/>
      <c r="B156" s="1"/>
      <c r="C156" s="1"/>
      <c r="D156" s="1"/>
      <c r="E156" s="1"/>
      <c r="F156" s="1"/>
      <c r="G156" s="185"/>
      <c r="H156" s="186"/>
      <c r="I156" s="186"/>
      <c r="J156" s="186"/>
      <c r="K156" s="186"/>
      <c r="L156" s="186"/>
      <c r="M156" s="182"/>
      <c r="N156" s="182"/>
      <c r="O156" s="183"/>
      <c r="P156" s="184"/>
    </row>
    <row r="157" spans="1:16" ht="12.75">
      <c r="A157" s="5"/>
      <c r="B157" s="1"/>
      <c r="C157" s="1"/>
      <c r="D157" s="1"/>
      <c r="E157" s="1"/>
      <c r="F157" s="1"/>
      <c r="G157" s="185"/>
      <c r="H157" s="186"/>
      <c r="I157" s="186"/>
      <c r="J157" s="186"/>
      <c r="K157" s="186"/>
      <c r="L157" s="186"/>
      <c r="M157" s="182"/>
      <c r="N157" s="182"/>
      <c r="O157" s="183"/>
      <c r="P157" s="184"/>
    </row>
    <row r="158" spans="1:16" ht="12.75">
      <c r="A158" s="5"/>
      <c r="B158" s="1"/>
      <c r="C158" s="1"/>
      <c r="D158" s="1"/>
      <c r="E158" s="1"/>
      <c r="F158" s="1"/>
      <c r="G158" s="185"/>
      <c r="H158" s="186"/>
      <c r="I158" s="186"/>
      <c r="J158" s="186"/>
      <c r="K158" s="186"/>
      <c r="L158" s="186"/>
      <c r="M158" s="182"/>
      <c r="N158" s="182"/>
      <c r="O158" s="183"/>
      <c r="P158" s="184"/>
    </row>
    <row r="159" spans="2:12" s="57" customFormat="1" ht="13.5" thickBot="1">
      <c r="B159" s="58"/>
      <c r="E159" s="59"/>
      <c r="G159" s="157"/>
      <c r="H159" s="157"/>
      <c r="I159" s="157"/>
      <c r="J159" s="157"/>
      <c r="K159" s="157"/>
      <c r="L159" s="157"/>
    </row>
    <row r="160" spans="2:16" s="57" customFormat="1" ht="13.5" thickBot="1">
      <c r="B160" s="216" t="s">
        <v>228</v>
      </c>
      <c r="C160" s="217"/>
      <c r="D160" s="218"/>
      <c r="E160" s="218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20"/>
    </row>
    <row r="161" spans="2:16" s="57" customFormat="1" ht="12.75" customHeight="1">
      <c r="B161" s="214" t="s">
        <v>0</v>
      </c>
      <c r="C161" s="215" t="s">
        <v>8</v>
      </c>
      <c r="D161" s="199" t="s">
        <v>49</v>
      </c>
      <c r="E161" s="189" t="s">
        <v>9</v>
      </c>
      <c r="F161" s="189" t="s">
        <v>10</v>
      </c>
      <c r="G161" s="189" t="s">
        <v>11</v>
      </c>
      <c r="H161" s="189" t="s">
        <v>15</v>
      </c>
      <c r="I161" s="199" t="s">
        <v>12</v>
      </c>
      <c r="J161" s="199" t="s">
        <v>13</v>
      </c>
      <c r="K161" s="189" t="s">
        <v>126</v>
      </c>
      <c r="L161" s="189" t="s">
        <v>16</v>
      </c>
      <c r="M161" s="189" t="s">
        <v>48</v>
      </c>
      <c r="N161" s="189" t="s">
        <v>4</v>
      </c>
      <c r="O161" s="189" t="s">
        <v>14</v>
      </c>
      <c r="P161" s="191" t="s">
        <v>5</v>
      </c>
    </row>
    <row r="162" spans="2:16" s="57" customFormat="1" ht="12.75">
      <c r="B162" s="205"/>
      <c r="C162" s="206"/>
      <c r="D162" s="206"/>
      <c r="E162" s="190"/>
      <c r="F162" s="190"/>
      <c r="G162" s="190"/>
      <c r="H162" s="190"/>
      <c r="I162" s="200"/>
      <c r="J162" s="201"/>
      <c r="K162" s="202"/>
      <c r="L162" s="203"/>
      <c r="M162" s="203"/>
      <c r="N162" s="190"/>
      <c r="O162" s="190"/>
      <c r="P162" s="192"/>
    </row>
    <row r="163" spans="2:16" s="69" customFormat="1" ht="38.25" customHeight="1">
      <c r="B163" s="88"/>
      <c r="C163" s="33" t="s">
        <v>50</v>
      </c>
      <c r="D163" s="33" t="s">
        <v>229</v>
      </c>
      <c r="E163" s="33"/>
      <c r="F163" s="33" t="s">
        <v>231</v>
      </c>
      <c r="G163" s="33"/>
      <c r="H163" s="33"/>
      <c r="I163" s="33" t="s">
        <v>38</v>
      </c>
      <c r="J163" s="33"/>
      <c r="K163" s="33" t="s">
        <v>85</v>
      </c>
      <c r="L163" s="34">
        <v>150</v>
      </c>
      <c r="M163" s="167">
        <v>0</v>
      </c>
      <c r="N163" s="106">
        <f>L163*M163</f>
        <v>0</v>
      </c>
      <c r="O163" s="107">
        <f>+N163*5.5/100</f>
        <v>0</v>
      </c>
      <c r="P163" s="108">
        <f>SUM(O163+N163)</f>
        <v>0</v>
      </c>
    </row>
    <row r="164" spans="2:16" s="69" customFormat="1" ht="52.5" customHeight="1">
      <c r="B164" s="123"/>
      <c r="C164" s="33" t="s">
        <v>50</v>
      </c>
      <c r="D164" s="33" t="s">
        <v>230</v>
      </c>
      <c r="E164" s="33"/>
      <c r="F164" s="33"/>
      <c r="G164" s="33"/>
      <c r="H164" s="33"/>
      <c r="I164" s="33" t="s">
        <v>38</v>
      </c>
      <c r="J164" s="33"/>
      <c r="K164" s="33" t="s">
        <v>85</v>
      </c>
      <c r="L164" s="34">
        <v>150</v>
      </c>
      <c r="M164" s="167">
        <v>0</v>
      </c>
      <c r="N164" s="106">
        <f>L164*M164</f>
        <v>0</v>
      </c>
      <c r="O164" s="107">
        <f>+N164*5.5/100</f>
        <v>0</v>
      </c>
      <c r="P164" s="108">
        <f>SUM(O164+N164)</f>
        <v>0</v>
      </c>
    </row>
    <row r="165" spans="1:16" ht="13.5" thickBot="1">
      <c r="A165" s="5"/>
      <c r="B165" s="7"/>
      <c r="C165" s="8"/>
      <c r="D165" s="8"/>
      <c r="E165" s="8"/>
      <c r="F165" s="8"/>
      <c r="G165" s="10"/>
      <c r="H165" s="8"/>
      <c r="I165" s="2"/>
      <c r="J165" s="2" t="s">
        <v>197</v>
      </c>
      <c r="K165" s="2"/>
      <c r="L165" s="14"/>
      <c r="M165" s="2" t="s">
        <v>196</v>
      </c>
      <c r="N165" s="27">
        <f>SUM(N163:N164)</f>
        <v>0</v>
      </c>
      <c r="O165" s="38"/>
      <c r="P165" s="4">
        <f>SUM(P154:P164)</f>
        <v>0</v>
      </c>
    </row>
    <row r="166" spans="1:16" ht="13.5" thickBot="1">
      <c r="A166" s="5"/>
      <c r="B166" s="3"/>
      <c r="C166" s="9"/>
      <c r="D166" s="9"/>
      <c r="E166" s="9"/>
      <c r="F166" s="9"/>
      <c r="G166" s="221" t="s">
        <v>232</v>
      </c>
      <c r="H166" s="222"/>
      <c r="I166" s="223"/>
      <c r="J166" s="223"/>
      <c r="K166" s="223"/>
      <c r="L166" s="223"/>
      <c r="M166" s="224"/>
      <c r="N166" s="224"/>
      <c r="O166" s="225"/>
      <c r="P166" s="226">
        <f>SUM(P163:P164)</f>
        <v>0</v>
      </c>
    </row>
    <row r="167" s="57" customFormat="1" ht="12.75"/>
    <row r="168" spans="2:5" s="57" customFormat="1" ht="12.75">
      <c r="B168" s="58"/>
      <c r="E168" s="59"/>
    </row>
    <row r="169" spans="2:16" s="57" customFormat="1" ht="13.5" customHeight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</row>
    <row r="170" spans="2:16" s="57" customFormat="1" ht="12.75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</row>
    <row r="171" spans="2:16" s="57" customFormat="1" ht="12.75">
      <c r="B171" s="6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</row>
    <row r="172" spans="2:16" s="57" customFormat="1" ht="12.75">
      <c r="B172" s="61"/>
      <c r="C172" s="61"/>
      <c r="D172" s="6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</row>
    <row r="173" spans="2:16" s="57" customFormat="1" ht="12.75">
      <c r="B173" s="56"/>
      <c r="E173" s="62"/>
      <c r="F173" s="63"/>
      <c r="I173" s="64"/>
      <c r="J173" s="64"/>
      <c r="K173" s="64"/>
      <c r="L173" s="64"/>
      <c r="M173" s="64"/>
      <c r="N173" s="64"/>
      <c r="O173" s="64"/>
      <c r="P173" s="65"/>
    </row>
    <row r="174" spans="5:16" s="57" customFormat="1" ht="12.75">
      <c r="E174" s="62"/>
      <c r="F174" s="63"/>
      <c r="I174" s="64"/>
      <c r="J174" s="64"/>
      <c r="K174" s="64"/>
      <c r="L174" s="64"/>
      <c r="M174" s="64"/>
      <c r="N174" s="64"/>
      <c r="O174" s="64"/>
      <c r="P174" s="65"/>
    </row>
    <row r="175" spans="2:16" s="57" customFormat="1" ht="12.75">
      <c r="B175" s="56"/>
      <c r="E175" s="66"/>
      <c r="F175" s="63"/>
      <c r="G175" s="56"/>
      <c r="H175" s="56"/>
      <c r="I175" s="64"/>
      <c r="J175" s="64"/>
      <c r="K175" s="64"/>
      <c r="L175" s="64"/>
      <c r="M175" s="64"/>
      <c r="N175" s="64"/>
      <c r="O175" s="64"/>
      <c r="P175" s="65"/>
    </row>
    <row r="176" spans="5:16" s="57" customFormat="1" ht="12.75">
      <c r="E176" s="62"/>
      <c r="F176" s="63"/>
      <c r="I176" s="64"/>
      <c r="J176" s="64"/>
      <c r="K176" s="64"/>
      <c r="L176" s="64"/>
      <c r="M176" s="64"/>
      <c r="N176" s="64"/>
      <c r="O176" s="64"/>
      <c r="P176" s="65"/>
    </row>
    <row r="177" spans="5:16" s="57" customFormat="1" ht="13.5" thickBot="1">
      <c r="E177" s="62"/>
      <c r="F177" s="63"/>
      <c r="I177" s="64"/>
      <c r="J177" s="64"/>
      <c r="K177" s="64"/>
      <c r="L177" s="64"/>
      <c r="M177" s="64"/>
      <c r="N177" s="64"/>
      <c r="O177" s="64"/>
      <c r="P177" s="65"/>
    </row>
    <row r="178" spans="2:16" s="57" customFormat="1" ht="12.75">
      <c r="B178" s="193" t="s">
        <v>123</v>
      </c>
      <c r="C178" s="194"/>
      <c r="D178" s="101">
        <f>N27+N44+N64+N119+N136++N154+N165+N90</f>
        <v>0</v>
      </c>
      <c r="E178" s="62"/>
      <c r="F178" s="63"/>
      <c r="I178" s="64"/>
      <c r="J178" s="64"/>
      <c r="K178" s="64"/>
      <c r="L178" s="64"/>
      <c r="M178" s="5"/>
      <c r="N178" s="5"/>
      <c r="O178" s="5"/>
      <c r="P178" s="5"/>
    </row>
    <row r="179" spans="2:16" s="57" customFormat="1" ht="12.75">
      <c r="B179" s="195" t="s">
        <v>124</v>
      </c>
      <c r="C179" s="196"/>
      <c r="D179" s="102">
        <f>D178*5.5/100</f>
        <v>0</v>
      </c>
      <c r="E179" s="62"/>
      <c r="F179" s="63"/>
      <c r="I179" s="64"/>
      <c r="J179" s="64"/>
      <c r="K179" s="64"/>
      <c r="L179" s="64"/>
      <c r="M179" s="6"/>
      <c r="N179" s="5"/>
      <c r="O179" s="5"/>
      <c r="P179" s="5"/>
    </row>
    <row r="180" spans="2:16" s="57" customFormat="1" ht="16.5" customHeight="1" thickBot="1">
      <c r="B180" s="197" t="s">
        <v>125</v>
      </c>
      <c r="C180" s="198"/>
      <c r="D180" s="103">
        <f>SUM(D178:D179)</f>
        <v>0</v>
      </c>
      <c r="E180" s="62"/>
      <c r="F180" s="63"/>
      <c r="I180" s="64"/>
      <c r="J180" s="64"/>
      <c r="K180" s="64"/>
      <c r="L180" s="64"/>
      <c r="M180" s="5"/>
      <c r="N180" s="5"/>
      <c r="O180" s="5"/>
      <c r="P180" s="5"/>
    </row>
    <row r="181" spans="5:16" s="57" customFormat="1" ht="12.75">
      <c r="E181" s="62"/>
      <c r="F181" s="63"/>
      <c r="I181" s="64"/>
      <c r="J181" s="64"/>
      <c r="K181" s="64"/>
      <c r="L181" s="64"/>
      <c r="M181" s="64"/>
      <c r="N181" s="64"/>
      <c r="O181" s="64"/>
      <c r="P181" s="65"/>
    </row>
    <row r="182" spans="5:16" s="57" customFormat="1" ht="12.75">
      <c r="E182" s="62"/>
      <c r="F182" s="63"/>
      <c r="I182" s="64"/>
      <c r="J182" s="64"/>
      <c r="K182" s="64"/>
      <c r="L182" s="64"/>
      <c r="M182" s="64"/>
      <c r="N182" s="64"/>
      <c r="O182" s="64"/>
      <c r="P182" s="65"/>
    </row>
    <row r="183" spans="6:16" s="57" customFormat="1" ht="12.75">
      <c r="F183" s="63"/>
      <c r="I183" s="64"/>
      <c r="J183" s="64"/>
      <c r="K183" s="64"/>
      <c r="L183" s="64"/>
      <c r="M183" s="64"/>
      <c r="N183" s="64"/>
      <c r="O183" s="64"/>
      <c r="P183" s="65"/>
    </row>
    <row r="184" spans="6:16" s="57" customFormat="1" ht="12.75">
      <c r="F184" s="63"/>
      <c r="I184" s="64"/>
      <c r="J184" s="64"/>
      <c r="K184" s="64"/>
      <c r="L184" s="64"/>
      <c r="M184" s="64"/>
      <c r="N184" s="64"/>
      <c r="O184" s="64"/>
      <c r="P184" s="65"/>
    </row>
    <row r="185" spans="6:16" s="57" customFormat="1" ht="12.75">
      <c r="F185" s="63"/>
      <c r="I185" s="64"/>
      <c r="J185" s="64"/>
      <c r="K185" s="64"/>
      <c r="L185" s="64"/>
      <c r="M185" s="64"/>
      <c r="N185" s="64"/>
      <c r="O185" s="64"/>
      <c r="P185" s="65"/>
    </row>
    <row r="186" spans="5:16" s="57" customFormat="1" ht="12.75">
      <c r="E186" s="62"/>
      <c r="F186" s="63"/>
      <c r="I186" s="64"/>
      <c r="J186" s="64"/>
      <c r="K186" s="64"/>
      <c r="L186" s="64"/>
      <c r="M186" s="64"/>
      <c r="N186" s="64"/>
      <c r="O186" s="64"/>
      <c r="P186" s="65"/>
    </row>
    <row r="187" spans="3:16" s="57" customFormat="1" ht="12.75">
      <c r="C187" s="56"/>
      <c r="D187" s="72"/>
      <c r="E187" s="66"/>
      <c r="F187" s="67"/>
      <c r="G187" s="56"/>
      <c r="H187" s="56"/>
      <c r="I187" s="64"/>
      <c r="J187" s="64"/>
      <c r="K187" s="64"/>
      <c r="L187" s="64"/>
      <c r="M187" s="64"/>
      <c r="N187" s="68"/>
      <c r="O187" s="68"/>
      <c r="P187" s="71"/>
    </row>
    <row r="188" spans="4:16" s="57" customFormat="1" ht="12.75">
      <c r="D188" s="69"/>
      <c r="E188" s="62"/>
      <c r="F188" s="67"/>
      <c r="I188" s="64"/>
      <c r="J188" s="64"/>
      <c r="K188" s="64"/>
      <c r="L188" s="64"/>
      <c r="M188" s="64"/>
      <c r="N188" s="64"/>
      <c r="O188" s="64"/>
      <c r="P188" s="65"/>
    </row>
    <row r="189" spans="5:16" s="57" customFormat="1" ht="12.75">
      <c r="E189" s="62"/>
      <c r="F189" s="67"/>
      <c r="I189" s="64"/>
      <c r="J189" s="64"/>
      <c r="K189" s="64"/>
      <c r="L189" s="64"/>
      <c r="M189" s="64"/>
      <c r="N189" s="64"/>
      <c r="O189" s="64"/>
      <c r="P189" s="65"/>
    </row>
    <row r="190" spans="5:16" s="57" customFormat="1" ht="12.75">
      <c r="E190" s="62"/>
      <c r="F190" s="67"/>
      <c r="I190" s="64"/>
      <c r="J190" s="64"/>
      <c r="K190" s="64"/>
      <c r="L190" s="64"/>
      <c r="M190" s="64"/>
      <c r="N190" s="64"/>
      <c r="O190" s="64"/>
      <c r="P190" s="65"/>
    </row>
    <row r="191" spans="9:16" s="57" customFormat="1" ht="12.75">
      <c r="I191" s="64"/>
      <c r="J191" s="64"/>
      <c r="K191" s="64"/>
      <c r="L191" s="64"/>
      <c r="M191" s="64"/>
      <c r="N191" s="64"/>
      <c r="O191" s="64"/>
      <c r="P191" s="65"/>
    </row>
    <row r="192" spans="9:16" s="57" customFormat="1" ht="12.75">
      <c r="I192" s="64"/>
      <c r="J192" s="64"/>
      <c r="K192" s="64"/>
      <c r="L192" s="64"/>
      <c r="M192" s="64"/>
      <c r="N192" s="64"/>
      <c r="O192" s="64"/>
      <c r="P192" s="65"/>
    </row>
    <row r="193" spans="8:15" s="12" customFormat="1" ht="12.75">
      <c r="H193" s="24"/>
      <c r="N193" s="49"/>
      <c r="O193" s="49"/>
    </row>
    <row r="194" spans="4:16" s="12" customFormat="1" ht="12.75">
      <c r="D194" s="24"/>
      <c r="P194" s="25"/>
    </row>
    <row r="195" spans="8:16" s="12" customFormat="1" ht="12.75">
      <c r="H195" s="24"/>
      <c r="P195" s="25"/>
    </row>
    <row r="196" s="12" customFormat="1" ht="12.75"/>
    <row r="197" spans="2:5" s="12" customFormat="1" ht="12.75">
      <c r="B197" s="50"/>
      <c r="C197" s="50"/>
      <c r="D197" s="52"/>
      <c r="E197" s="53"/>
    </row>
    <row r="198" spans="2:4" s="12" customFormat="1" ht="12.75">
      <c r="B198" s="50"/>
      <c r="C198" s="50"/>
      <c r="D198" s="52"/>
    </row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pans="2:1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</row>
    <row r="249" spans="2:1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2:1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2:1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2:1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2:1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</row>
    <row r="254" spans="2:1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2:1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2:1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2:1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</row>
    <row r="258" spans="2:1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2:1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</row>
    <row r="260" spans="2:1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</row>
    <row r="261" spans="2:1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</sheetData>
  <sheetProtection/>
  <mergeCells count="125">
    <mergeCell ref="N161:N162"/>
    <mergeCell ref="O161:O162"/>
    <mergeCell ref="P161:P162"/>
    <mergeCell ref="H161:H162"/>
    <mergeCell ref="I161:I162"/>
    <mergeCell ref="J161:J162"/>
    <mergeCell ref="K161:K162"/>
    <mergeCell ref="L161:L162"/>
    <mergeCell ref="M161:M162"/>
    <mergeCell ref="B161:B162"/>
    <mergeCell ref="C161:C162"/>
    <mergeCell ref="D161:D162"/>
    <mergeCell ref="E161:E162"/>
    <mergeCell ref="F161:F162"/>
    <mergeCell ref="G161:G162"/>
    <mergeCell ref="N150:N151"/>
    <mergeCell ref="O150:O151"/>
    <mergeCell ref="P150:P151"/>
    <mergeCell ref="H150:H151"/>
    <mergeCell ref="I150:I151"/>
    <mergeCell ref="J150:J151"/>
    <mergeCell ref="K150:K151"/>
    <mergeCell ref="L150:L151"/>
    <mergeCell ref="M150:M151"/>
    <mergeCell ref="B150:B151"/>
    <mergeCell ref="C150:C151"/>
    <mergeCell ref="D150:D151"/>
    <mergeCell ref="E150:E151"/>
    <mergeCell ref="F150:F151"/>
    <mergeCell ref="G150:G151"/>
    <mergeCell ref="O40:O41"/>
    <mergeCell ref="P40:P41"/>
    <mergeCell ref="D14:D15"/>
    <mergeCell ref="J14:J15"/>
    <mergeCell ref="B40:B41"/>
    <mergeCell ref="C40:C41"/>
    <mergeCell ref="D40:D41"/>
    <mergeCell ref="E40:E41"/>
    <mergeCell ref="F40:F41"/>
    <mergeCell ref="O14:O15"/>
    <mergeCell ref="B57:B58"/>
    <mergeCell ref="C57:C58"/>
    <mergeCell ref="D57:D58"/>
    <mergeCell ref="E57:E58"/>
    <mergeCell ref="F57:F58"/>
    <mergeCell ref="H40:H41"/>
    <mergeCell ref="G40:G41"/>
    <mergeCell ref="I40:I41"/>
    <mergeCell ref="J40:J41"/>
    <mergeCell ref="N40:N41"/>
    <mergeCell ref="C14:C15"/>
    <mergeCell ref="K57:K58"/>
    <mergeCell ref="L57:L58"/>
    <mergeCell ref="K14:K15"/>
    <mergeCell ref="F14:F15"/>
    <mergeCell ref="L14:L15"/>
    <mergeCell ref="G14:G15"/>
    <mergeCell ref="M14:M15"/>
    <mergeCell ref="K40:K41"/>
    <mergeCell ref="L40:L41"/>
    <mergeCell ref="M40:M41"/>
    <mergeCell ref="M57:M58"/>
    <mergeCell ref="N57:N58"/>
    <mergeCell ref="N14:N15"/>
    <mergeCell ref="O57:O58"/>
    <mergeCell ref="P57:P58"/>
    <mergeCell ref="N74:N75"/>
    <mergeCell ref="O74:O75"/>
    <mergeCell ref="P74:P75"/>
    <mergeCell ref="M74:M75"/>
    <mergeCell ref="H74:H75"/>
    <mergeCell ref="I74:I75"/>
    <mergeCell ref="J74:J75"/>
    <mergeCell ref="B74:B75"/>
    <mergeCell ref="C74:C75"/>
    <mergeCell ref="D74:D75"/>
    <mergeCell ref="E74:E75"/>
    <mergeCell ref="F74:F75"/>
    <mergeCell ref="G74:G75"/>
    <mergeCell ref="F101:F102"/>
    <mergeCell ref="H14:H15"/>
    <mergeCell ref="I14:I15"/>
    <mergeCell ref="E14:E15"/>
    <mergeCell ref="K74:K75"/>
    <mergeCell ref="L74:L75"/>
    <mergeCell ref="G57:G58"/>
    <mergeCell ref="H57:H58"/>
    <mergeCell ref="I57:I58"/>
    <mergeCell ref="J57:J58"/>
    <mergeCell ref="P14:P15"/>
    <mergeCell ref="O101:O102"/>
    <mergeCell ref="P101:P102"/>
    <mergeCell ref="B8:N8"/>
    <mergeCell ref="B10:N10"/>
    <mergeCell ref="B101:B102"/>
    <mergeCell ref="C101:C102"/>
    <mergeCell ref="D101:D102"/>
    <mergeCell ref="E101:E102"/>
    <mergeCell ref="B14:B15"/>
    <mergeCell ref="J101:J102"/>
    <mergeCell ref="K101:K102"/>
    <mergeCell ref="L101:L102"/>
    <mergeCell ref="M101:M102"/>
    <mergeCell ref="N101:N102"/>
    <mergeCell ref="G101:G102"/>
    <mergeCell ref="H101:H102"/>
    <mergeCell ref="I101:I102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N130:N131"/>
    <mergeCell ref="O130:O131"/>
    <mergeCell ref="P130:P131"/>
    <mergeCell ref="B178:C178"/>
    <mergeCell ref="B179:C179"/>
    <mergeCell ref="B180:C180"/>
    <mergeCell ref="H130:H131"/>
    <mergeCell ref="I130:I131"/>
    <mergeCell ref="J130:J131"/>
    <mergeCell ref="K130:K13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1" r:id="rId2"/>
  <rowBreaks count="7" manualBreakCount="7">
    <brk id="32" max="255" man="1"/>
    <brk id="49" max="255" man="1"/>
    <brk id="66" max="15" man="1"/>
    <brk id="93" max="15" man="1"/>
    <brk id="122" max="15" man="1"/>
    <brk id="142" max="255" man="1"/>
    <brk id="1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joel</dc:creator>
  <cp:keywords/>
  <dc:description/>
  <cp:lastModifiedBy>lecharny</cp:lastModifiedBy>
  <cp:lastPrinted>2017-05-24T08:57:43Z</cp:lastPrinted>
  <dcterms:created xsi:type="dcterms:W3CDTF">2009-11-27T09:59:29Z</dcterms:created>
  <dcterms:modified xsi:type="dcterms:W3CDTF">2017-05-24T09:04:45Z</dcterms:modified>
  <cp:category/>
  <cp:version/>
  <cp:contentType/>
  <cp:contentStatus/>
</cp:coreProperties>
</file>